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0" windowWidth="11220" windowHeight="1905" firstSheet="1" activeTab="3"/>
  </bookViews>
  <sheets>
    <sheet name="Alkukilpailu" sheetId="1" r:id="rId1"/>
    <sheet name="Välierä" sheetId="2" r:id="rId2"/>
    <sheet name="SemiFinaali" sheetId="3" r:id="rId3"/>
    <sheet name="Finaali" sheetId="4" r:id="rId4"/>
    <sheet name="Lopputulos" sheetId="5" r:id="rId5"/>
  </sheets>
  <definedNames/>
  <calcPr fullCalcOnLoad="1"/>
</workbook>
</file>

<file path=xl/sharedStrings.xml><?xml version="1.0" encoding="utf-8"?>
<sst xmlns="http://schemas.openxmlformats.org/spreadsheetml/2006/main" count="455" uniqueCount="80">
  <si>
    <t>Paikka</t>
  </si>
  <si>
    <t>Joukkue</t>
  </si>
  <si>
    <t>1.</t>
  </si>
  <si>
    <t>2.</t>
  </si>
  <si>
    <t>3.</t>
  </si>
  <si>
    <t>uusinta</t>
  </si>
  <si>
    <t>Yhteensä</t>
  </si>
  <si>
    <t>I</t>
  </si>
  <si>
    <t>II</t>
  </si>
  <si>
    <t>III</t>
  </si>
  <si>
    <t>4.</t>
  </si>
  <si>
    <t>5.</t>
  </si>
  <si>
    <t>Osumat</t>
  </si>
  <si>
    <t>III/5.</t>
  </si>
  <si>
    <t>II/5.</t>
  </si>
  <si>
    <t>I/5.</t>
  </si>
  <si>
    <t>III/4.</t>
  </si>
  <si>
    <t>I/4.</t>
  </si>
  <si>
    <t>II/4.</t>
  </si>
  <si>
    <t>III/3.</t>
  </si>
  <si>
    <t>II/3.</t>
  </si>
  <si>
    <t>I/3.</t>
  </si>
  <si>
    <t>III/2.</t>
  </si>
  <si>
    <t>II/2.</t>
  </si>
  <si>
    <t>I/2.</t>
  </si>
  <si>
    <t>III/1.</t>
  </si>
  <si>
    <t>II/1.</t>
  </si>
  <si>
    <t>I/1.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</si>
  <si>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</si>
  <si>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</si>
  <si>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</si>
  <si>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</si>
  <si>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</si>
  <si>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</si>
  <si>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</si>
  <si>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</si>
  <si>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</si>
  <si>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</si>
  <si>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</si>
  <si>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</si>
  <si>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</si>
  <si>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</si>
  <si>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</si>
  <si>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sort_tulos</t>
  </si>
  <si>
    <t>sort_osumat</t>
  </si>
  <si>
    <t>sort_uusinta</t>
  </si>
  <si>
    <t>arvo_osumat</t>
  </si>
  <si>
    <t>Välierä</t>
  </si>
  <si>
    <t xml:space="preserve"> sija</t>
  </si>
  <si>
    <t>Alkukilp.</t>
  </si>
  <si>
    <t>arvo_uusinta</t>
  </si>
  <si>
    <t>alkukilpailu</t>
  </si>
  <si>
    <t>Finaali</t>
  </si>
  <si>
    <t>Voittaja</t>
  </si>
  <si>
    <t>Voittaja tulos</t>
  </si>
  <si>
    <t>voittaja osumat</t>
  </si>
  <si>
    <t>voittaja uusinta</t>
  </si>
  <si>
    <t>1-8</t>
  </si>
  <si>
    <t>voittaja</t>
  </si>
  <si>
    <t>4-5</t>
  </si>
  <si>
    <t>2-7</t>
  </si>
  <si>
    <t>3-6</t>
  </si>
  <si>
    <t>Semifinaali</t>
  </si>
  <si>
    <t>Tulokset</t>
  </si>
  <si>
    <t>Alkukilpailu</t>
  </si>
  <si>
    <t>Nro</t>
  </si>
  <si>
    <t>Tulos</t>
  </si>
  <si>
    <t>Sija</t>
  </si>
  <si>
    <t>Pronssia</t>
  </si>
  <si>
    <t>Kultaa</t>
  </si>
  <si>
    <t>Hopeaa</t>
  </si>
  <si>
    <t>Potenssi</t>
  </si>
  <si>
    <t>Sarja:</t>
  </si>
  <si>
    <t>KaA</t>
  </si>
  <si>
    <t>ToU</t>
  </si>
  <si>
    <t>SiUra</t>
  </si>
  <si>
    <t>MA 2</t>
  </si>
  <si>
    <t>MA 1</t>
  </si>
  <si>
    <t>14 HT KIVÄÄRI 10:00 - 13:00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</si>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</sst>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419100</xdr:colOff>
      <xdr:row>0</xdr:row>
      <xdr:rowOff>57150</xdr:rowOff>
    </xdr:from>
    <xdr:to>
      <xdr:col>23</xdr:col>
      <xdr:colOff>0</xdr:colOff>
      <xdr:row>3</xdr:row>
      <xdr:rowOff>19050</xdr:rowOff>
    </xdr:to>
    <xdr:pic>
      <xdr:nvPicPr>
        <xdr:cNvPr id="1" name="cmdJarjesta_tu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22</xdr:col>
      <xdr:colOff>771525</xdr:colOff>
      <xdr:row>0</xdr:row>
      <xdr:rowOff>66675</xdr:rowOff>
    </xdr:from>
    <xdr:to>
      <xdr:col>42</xdr:col>
      <xdr:colOff>76200</xdr:colOff>
      <xdr:row>2</xdr:row>
      <xdr:rowOff>76200</xdr:rowOff>
    </xdr:to>
    <xdr:pic>
      <xdr:nvPicPr>
        <xdr:cNvPr id="2" name="cndJarjesta_paik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6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180975</xdr:rowOff>
    </xdr:from>
    <xdr:to>
      <xdr:col>10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12096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476250</xdr:colOff>
      <xdr:row>10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476750" y="164782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476250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0" y="2867025"/>
          <a:ext cx="476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476250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76750" y="3305175"/>
          <a:ext cx="476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102870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1838325"/>
          <a:ext cx="12954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81350" y="2667000"/>
          <a:ext cx="1295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81350" y="348615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1428750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07657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225742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743700" y="2257425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457200</xdr:colOff>
      <xdr:row>12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248400" y="1638300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200025</xdr:rowOff>
    </xdr:from>
    <xdr:to>
      <xdr:col>14</xdr:col>
      <xdr:colOff>457200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248400" y="2457450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39"/>
  <sheetViews>
    <sheetView showGridLines="0" showRowColHeaders="0" showZeros="0" showOutlineSymbols="0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3.28125" style="3" customWidth="1"/>
    <col min="2" max="2" width="8.7109375" style="3" customWidth="1"/>
    <col min="3" max="3" width="14.00390625" style="3" customWidth="1"/>
    <col min="4" max="8" width="2.8515625" style="3" customWidth="1"/>
    <col min="9" max="9" width="2.8515625" style="4" customWidth="1"/>
    <col min="10" max="14" width="2.8515625" style="3" customWidth="1"/>
    <col min="15" max="15" width="2.8515625" style="4" customWidth="1"/>
    <col min="16" max="20" width="2.8515625" style="3" customWidth="1"/>
    <col min="21" max="21" width="2.8515625" style="4" customWidth="1"/>
    <col min="22" max="22" width="10.00390625" style="4" customWidth="1"/>
    <col min="23" max="23" width="18.421875" style="3" customWidth="1"/>
    <col min="24" max="24" width="17.140625" style="2" hidden="1" customWidth="1"/>
    <col min="25" max="25" width="6.00390625" style="3" hidden="1" customWidth="1"/>
    <col min="26" max="26" width="9.7109375" style="3" hidden="1" customWidth="1"/>
    <col min="27" max="27" width="5.140625" style="3" hidden="1" customWidth="1"/>
    <col min="28" max="28" width="5.421875" style="3" hidden="1" customWidth="1"/>
    <col min="29" max="30" width="5.140625" style="3" hidden="1" customWidth="1"/>
    <col min="31" max="39" width="4.57421875" style="3" hidden="1" customWidth="1"/>
    <col min="40" max="40" width="6.140625" style="3" hidden="1" customWidth="1"/>
    <col min="41" max="60" width="4.28125" style="3" customWidth="1"/>
    <col min="61" max="62" width="4.57421875" style="3" customWidth="1"/>
    <col min="63" max="63" width="11.7109375" style="3" hidden="1" customWidth="1"/>
    <col min="64" max="64" width="20.8515625" style="3" hidden="1" customWidth="1"/>
    <col min="65" max="65" width="12.7109375" style="3" hidden="1" customWidth="1"/>
    <col min="66" max="67" width="5.00390625" style="3" customWidth="1"/>
    <col min="68" max="68" width="4.28125" style="3" hidden="1" customWidth="1"/>
    <col min="69" max="73" width="4.28125" style="3" customWidth="1"/>
    <col min="74" max="77" width="4.8515625" style="3" customWidth="1"/>
    <col min="78" max="16384" width="9.140625" style="3" customWidth="1"/>
  </cols>
  <sheetData>
    <row r="1" spans="2:66" ht="15.75">
      <c r="B1" s="7" t="s">
        <v>72</v>
      </c>
      <c r="C1" s="7"/>
      <c r="X1" s="5"/>
      <c r="BN1" s="31"/>
    </row>
    <row r="2" spans="2:66" ht="15.75">
      <c r="B2" s="7" t="s">
        <v>78</v>
      </c>
      <c r="C2" s="2"/>
      <c r="X2" s="5"/>
      <c r="Y2" s="7" t="s">
        <v>71</v>
      </c>
      <c r="Z2" s="7"/>
      <c r="AA2" s="7"/>
      <c r="AB2" s="7">
        <v>5</v>
      </c>
      <c r="BN2" s="31"/>
    </row>
    <row r="3" spans="2:66" ht="15.75">
      <c r="B3" s="1" t="s">
        <v>51</v>
      </c>
      <c r="C3" s="2"/>
      <c r="X3" s="5"/>
      <c r="Y3" s="3">
        <v>15</v>
      </c>
      <c r="Z3" s="3">
        <v>14</v>
      </c>
      <c r="AA3" s="3">
        <v>13</v>
      </c>
      <c r="AB3" s="3">
        <v>12</v>
      </c>
      <c r="AC3" s="3">
        <v>11</v>
      </c>
      <c r="AD3" s="3">
        <v>10</v>
      </c>
      <c r="AE3" s="3">
        <v>9</v>
      </c>
      <c r="AF3" s="3">
        <v>8</v>
      </c>
      <c r="AG3" s="3">
        <v>7</v>
      </c>
      <c r="AH3" s="3">
        <v>6</v>
      </c>
      <c r="AI3" s="3">
        <v>5</v>
      </c>
      <c r="AJ3" s="3">
        <v>4</v>
      </c>
      <c r="AK3" s="3">
        <v>3</v>
      </c>
      <c r="AL3" s="3">
        <v>2</v>
      </c>
      <c r="AM3" s="3">
        <v>1</v>
      </c>
      <c r="BN3" s="31"/>
    </row>
    <row r="4" spans="6:66" ht="16.5" customHeight="1" thickBot="1">
      <c r="F4" s="6" t="s">
        <v>7</v>
      </c>
      <c r="L4" s="6" t="s">
        <v>8</v>
      </c>
      <c r="R4" s="6" t="s">
        <v>9</v>
      </c>
      <c r="X4" s="5"/>
      <c r="Z4" s="7" t="s">
        <v>12</v>
      </c>
      <c r="AP4" s="7" t="s">
        <v>5</v>
      </c>
      <c r="BN4" s="31"/>
    </row>
    <row r="5" spans="2:66" ht="16.5" thickBot="1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10</v>
      </c>
      <c r="H5" s="10" t="s">
        <v>11</v>
      </c>
      <c r="I5" s="11"/>
      <c r="J5" s="9" t="s">
        <v>2</v>
      </c>
      <c r="K5" s="9" t="s">
        <v>3</v>
      </c>
      <c r="L5" s="9" t="s">
        <v>4</v>
      </c>
      <c r="M5" s="9" t="s">
        <v>10</v>
      </c>
      <c r="N5" s="10" t="s">
        <v>11</v>
      </c>
      <c r="O5" s="12"/>
      <c r="P5" s="9" t="s">
        <v>2</v>
      </c>
      <c r="Q5" s="9" t="s">
        <v>3</v>
      </c>
      <c r="R5" s="9" t="s">
        <v>4</v>
      </c>
      <c r="S5" s="9" t="s">
        <v>10</v>
      </c>
      <c r="T5" s="10" t="s">
        <v>11</v>
      </c>
      <c r="U5" s="12"/>
      <c r="V5" s="9" t="s">
        <v>6</v>
      </c>
      <c r="W5" s="13"/>
      <c r="X5" s="14"/>
      <c r="Y5" s="9" t="s">
        <v>13</v>
      </c>
      <c r="Z5" s="9" t="s">
        <v>14</v>
      </c>
      <c r="AA5" s="9" t="s">
        <v>15</v>
      </c>
      <c r="AB5" s="9" t="s">
        <v>16</v>
      </c>
      <c r="AC5" s="9" t="s">
        <v>18</v>
      </c>
      <c r="AD5" s="9" t="s">
        <v>17</v>
      </c>
      <c r="AE5" s="9" t="s">
        <v>19</v>
      </c>
      <c r="AF5" s="9" t="s">
        <v>20</v>
      </c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 t="s">
        <v>26</v>
      </c>
      <c r="AM5" s="9" t="s">
        <v>27</v>
      </c>
      <c r="AN5" s="13"/>
      <c r="AO5" s="9" t="s">
        <v>2</v>
      </c>
      <c r="AP5" s="9" t="s">
        <v>3</v>
      </c>
      <c r="AQ5" s="9" t="s">
        <v>4</v>
      </c>
      <c r="AR5" s="9" t="s">
        <v>10</v>
      </c>
      <c r="AS5" s="9" t="s">
        <v>11</v>
      </c>
      <c r="AT5" s="9" t="s">
        <v>28</v>
      </c>
      <c r="AU5" s="9" t="s">
        <v>29</v>
      </c>
      <c r="AV5" s="9" t="s">
        <v>30</v>
      </c>
      <c r="AW5" s="9" t="s">
        <v>31</v>
      </c>
      <c r="AX5" s="9" t="s">
        <v>32</v>
      </c>
      <c r="AY5" s="9" t="s">
        <v>33</v>
      </c>
      <c r="AZ5" s="9" t="s">
        <v>34</v>
      </c>
      <c r="BA5" s="9" t="s">
        <v>35</v>
      </c>
      <c r="BB5" s="9" t="s">
        <v>36</v>
      </c>
      <c r="BC5" s="9" t="s">
        <v>37</v>
      </c>
      <c r="BD5" s="9" t="s">
        <v>38</v>
      </c>
      <c r="BE5" s="9" t="s">
        <v>39</v>
      </c>
      <c r="BF5" s="9" t="s">
        <v>40</v>
      </c>
      <c r="BG5" s="9" t="s">
        <v>41</v>
      </c>
      <c r="BH5" s="9" t="s">
        <v>42</v>
      </c>
      <c r="BK5" s="15" t="s">
        <v>43</v>
      </c>
      <c r="BL5" s="15" t="s">
        <v>44</v>
      </c>
      <c r="BM5" s="16" t="s">
        <v>45</v>
      </c>
      <c r="BN5" s="31"/>
    </row>
    <row r="6" spans="2:68" ht="15.75">
      <c r="B6" s="91">
        <v>29</v>
      </c>
      <c r="C6" s="92" t="s">
        <v>77</v>
      </c>
      <c r="D6" s="23" t="s">
        <v>79</v>
      </c>
      <c r="E6" s="23" t="s">
        <v>79</v>
      </c>
      <c r="F6" s="18" t="s">
        <v>79</v>
      </c>
      <c r="G6" s="18" t="s">
        <v>79</v>
      </c>
      <c r="H6" s="24" t="s">
        <v>79</v>
      </c>
      <c r="I6" s="20">
        <f>IF(D6="x",1,0)+IF(E6="x",1,0)+IF(F6="x",1,0)+IF(G6="x",1,0)+IF(H6="x",1,0)</f>
        <v>5</v>
      </c>
      <c r="J6" s="23" t="s">
        <v>79</v>
      </c>
      <c r="K6" s="23" t="s">
        <v>79</v>
      </c>
      <c r="L6" s="18" t="s">
        <v>79</v>
      </c>
      <c r="M6" s="18" t="s">
        <v>79</v>
      </c>
      <c r="N6" s="24" t="s">
        <v>79</v>
      </c>
      <c r="O6" s="20">
        <f>IF(J6="x",1,0)+IF(K6="x",1,0)+IF(L6="x",1,0)+IF(M6="x",1,0)+IF(N6="x",1,0)</f>
        <v>5</v>
      </c>
      <c r="P6" s="23" t="s">
        <v>79</v>
      </c>
      <c r="Q6" s="23" t="s">
        <v>79</v>
      </c>
      <c r="R6" s="18" t="s">
        <v>79</v>
      </c>
      <c r="S6" s="18"/>
      <c r="T6" s="24" t="s">
        <v>79</v>
      </c>
      <c r="U6" s="20">
        <f>IF(P6="x",1,0)+IF(Q6="x",1,0)+IF(R6="x",1,0)+IF(S6="x",1,0)+IF(T6="x",1,0)</f>
        <v>4</v>
      </c>
      <c r="V6" s="6">
        <f>I6+O6+U6</f>
        <v>14</v>
      </c>
      <c r="W6" s="85">
        <f>IF(V6&gt;0,BP6,"")</f>
      </c>
      <c r="X6" s="5"/>
      <c r="Y6" s="3">
        <f>IF(T6="x",POWER(Y$3,$AB$2),0)</f>
        <v>759375</v>
      </c>
      <c r="Z6" s="21">
        <f>IF(N6="x",POWER(Z$3,$AB$2),0)</f>
        <v>537824</v>
      </c>
      <c r="AA6" s="3">
        <f>IF(H6="x",POWER(AA$3,$AB$2),0)</f>
        <v>371293</v>
      </c>
      <c r="AB6" s="3">
        <f>IF(S6="x",POWER(AB$3,$AB$2),0)</f>
        <v>0</v>
      </c>
      <c r="AC6" s="3">
        <f>IF(M6="x",POWER(AC$3,$AB$2),0)</f>
        <v>161051</v>
      </c>
      <c r="AD6" s="3">
        <f>IF(G6="x",POWER(AD$3,$AB$2),0)</f>
        <v>100000</v>
      </c>
      <c r="AE6" s="3">
        <f>IF(R6="x",POWER(AE$3,$AB$2),0)</f>
        <v>59049</v>
      </c>
      <c r="AF6" s="3">
        <f>IF(L6="x",POWER(AF$3,$AB$2),0)</f>
        <v>32768</v>
      </c>
      <c r="AG6" s="3">
        <f>IF(F6="x",POWER(AG$3,$AB$2),0)</f>
        <v>16807</v>
      </c>
      <c r="AH6" s="3">
        <f>IF(Q6="x",POWER(AH$3,$AB$2),0)</f>
        <v>7776</v>
      </c>
      <c r="AI6" s="3">
        <f>IF(K6="x",POWER(AI$3,$AB$2),0)</f>
        <v>3125</v>
      </c>
      <c r="AJ6" s="3">
        <f>IF(E6="x",POWER(AJ$3,$AB$2),0)</f>
        <v>1024</v>
      </c>
      <c r="AK6" s="3">
        <f>IF(P6="x",POWER(AK$3,$AB$2),0)</f>
        <v>243</v>
      </c>
      <c r="AL6" s="3">
        <f>IF(J6="x",POWER(AL$3,$AB$2),0)</f>
        <v>32</v>
      </c>
      <c r="AM6" s="3">
        <f>IF(D6="x",POWER(AM$3,$AB$2),0)</f>
        <v>1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K6" s="3">
        <f>V6</f>
        <v>14</v>
      </c>
      <c r="BL6" s="21">
        <f>SUM(Y6:AM6)+BM6</f>
        <v>2050368</v>
      </c>
      <c r="BM6" s="3">
        <f>IF(AO6="x",1,0)+IF(AP6="x",1,0)+IF(AQ6="x",1,0)+IF(AR6="x",1,0)+IF(AS6="x",1,0)+IF(AT6="x",1,0)+IF(AU6="x",1,0)+IF(AV6="x",1,0)+IF(AW6="x",1,0)+IF(AX6="x",1,0)+IF(AY6="x",1,0)+IF(AZ6="x",1,0)+IF(BA6="x",1,0)+IF(BB6="x",1,0)+IF(BC6="x",1,0)+IF(BD6="x",1,0)+IF(BE6="x",1,0)+IF(BF6="x",1,0)+IF(BG6="x",1,0)+IF(BH6="x",1,0)</f>
        <v>0</v>
      </c>
      <c r="BN6" s="31"/>
      <c r="BP6" s="83">
        <f>IF(AND(BL6=BL7,C7&gt;0),"Tasatulos","")</f>
      </c>
    </row>
    <row r="7" spans="2:68" ht="15.75">
      <c r="B7" s="91">
        <v>30</v>
      </c>
      <c r="C7" s="92" t="s">
        <v>74</v>
      </c>
      <c r="D7" s="23" t="s">
        <v>79</v>
      </c>
      <c r="E7" s="23"/>
      <c r="F7" s="18" t="s">
        <v>79</v>
      </c>
      <c r="G7" s="18"/>
      <c r="H7" s="24" t="s">
        <v>79</v>
      </c>
      <c r="I7" s="20">
        <f>IF(D7="x",1,0)+IF(E7="x",1,0)+IF(F7="x",1,0)+IF(G7="x",1,0)+IF(H7="x",1,0)</f>
        <v>3</v>
      </c>
      <c r="J7" s="23" t="s">
        <v>79</v>
      </c>
      <c r="K7" s="23" t="s">
        <v>79</v>
      </c>
      <c r="L7" s="18" t="s">
        <v>79</v>
      </c>
      <c r="M7" s="18" t="s">
        <v>79</v>
      </c>
      <c r="N7" s="24" t="s">
        <v>79</v>
      </c>
      <c r="O7" s="20">
        <f>IF(J7="x",1,0)+IF(K7="x",1,0)+IF(L7="x",1,0)+IF(M7="x",1,0)+IF(N7="x",1,0)</f>
        <v>5</v>
      </c>
      <c r="P7" s="23"/>
      <c r="Q7" s="23" t="s">
        <v>79</v>
      </c>
      <c r="R7" s="18" t="s">
        <v>79</v>
      </c>
      <c r="S7" s="18" t="s">
        <v>79</v>
      </c>
      <c r="T7" s="24" t="s">
        <v>79</v>
      </c>
      <c r="U7" s="20">
        <f>IF(P7="x",1,0)+IF(Q7="x",1,0)+IF(R7="x",1,0)+IF(S7="x",1,0)+IF(T7="x",1,0)</f>
        <v>4</v>
      </c>
      <c r="V7" s="6">
        <f>I7+O7+U7</f>
        <v>12</v>
      </c>
      <c r="W7" s="85">
        <f>IF(V7&gt;0,BP7,"")</f>
      </c>
      <c r="X7" s="5"/>
      <c r="Y7" s="3">
        <f>IF(T7="x",POWER(Y$3,$AB$2),0)</f>
        <v>759375</v>
      </c>
      <c r="Z7" s="21">
        <f>IF(N7="x",POWER(Z$3,$AB$2),0)</f>
        <v>537824</v>
      </c>
      <c r="AA7" s="3">
        <f>IF(H7="x",POWER(AA$3,$AB$2),0)</f>
        <v>371293</v>
      </c>
      <c r="AB7" s="3">
        <f>IF(S7="x",POWER(AB$3,$AB$2),0)</f>
        <v>248832</v>
      </c>
      <c r="AC7" s="3">
        <f>IF(M7="x",POWER(AC$3,$AB$2),0)</f>
        <v>161051</v>
      </c>
      <c r="AD7" s="3">
        <f>IF(G7="x",POWER(AD$3,$AB$2),0)</f>
        <v>0</v>
      </c>
      <c r="AE7" s="3">
        <f>IF(R7="x",POWER(AE$3,$AB$2),0)</f>
        <v>59049</v>
      </c>
      <c r="AF7" s="3">
        <f>IF(L7="x",POWER(AF$3,$AB$2),0)</f>
        <v>32768</v>
      </c>
      <c r="AG7" s="3">
        <f>IF(F7="x",POWER(AG$3,$AB$2),0)</f>
        <v>16807</v>
      </c>
      <c r="AH7" s="3">
        <f>IF(Q7="x",POWER(AH$3,$AB$2),0)</f>
        <v>7776</v>
      </c>
      <c r="AI7" s="3">
        <f>IF(K7="x",POWER(AI$3,$AB$2),0)</f>
        <v>3125</v>
      </c>
      <c r="AJ7" s="3">
        <f>IF(E7="x",POWER(AJ$3,$AB$2),0)</f>
        <v>0</v>
      </c>
      <c r="AK7" s="3">
        <f>IF(P7="x",POWER(AK$3,$AB$2),0)</f>
        <v>0</v>
      </c>
      <c r="AL7" s="3">
        <f>IF(J7="x",POWER(AL$3,$AB$2),0)</f>
        <v>32</v>
      </c>
      <c r="AM7" s="3">
        <f>IF(D7="x",POWER(AM$3,$AB$2),0)</f>
        <v>1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K7" s="3">
        <f>V7</f>
        <v>12</v>
      </c>
      <c r="BL7" s="21">
        <f>SUM(Y7:AM7)+BM7</f>
        <v>2197933</v>
      </c>
      <c r="BM7" s="3">
        <f>IF(AO7="x",1,0)+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</f>
        <v>0</v>
      </c>
      <c r="BN7" s="31"/>
      <c r="BP7" s="83">
        <f aca="true" t="shared" si="0" ref="BP7:BP36">IF(AND(OR(BL6=BL7,BL8=BL7),C7&gt;0),"Tasatulos","")</f>
      </c>
    </row>
    <row r="8" spans="2:68" ht="15.75">
      <c r="B8" s="91">
        <v>31</v>
      </c>
      <c r="C8" s="92" t="s">
        <v>75</v>
      </c>
      <c r="D8" s="18" t="s">
        <v>79</v>
      </c>
      <c r="E8" s="18"/>
      <c r="F8" s="18"/>
      <c r="G8" s="18" t="s">
        <v>79</v>
      </c>
      <c r="H8" s="19"/>
      <c r="I8" s="20">
        <f>IF(D8="x",1,0)+IF(E8="x",1,0)+IF(F8="x",1,0)+IF(G8="x",1,0)+IF(H8="x",1,0)</f>
        <v>2</v>
      </c>
      <c r="J8" s="18" t="s">
        <v>79</v>
      </c>
      <c r="K8" s="18" t="s">
        <v>79</v>
      </c>
      <c r="L8" s="18" t="s">
        <v>79</v>
      </c>
      <c r="M8" s="18"/>
      <c r="N8" s="19"/>
      <c r="O8" s="20">
        <f>IF(J8="x",1,0)+IF(K8="x",1,0)+IF(L8="x",1,0)+IF(M8="x",1,0)+IF(N8="x",1,0)</f>
        <v>3</v>
      </c>
      <c r="P8" s="18" t="s">
        <v>79</v>
      </c>
      <c r="Q8" s="18" t="s">
        <v>79</v>
      </c>
      <c r="R8" s="18" t="s">
        <v>79</v>
      </c>
      <c r="S8" s="18" t="s">
        <v>79</v>
      </c>
      <c r="T8" s="19" t="s">
        <v>79</v>
      </c>
      <c r="U8" s="20">
        <f>IF(P8="x",1,0)+IF(Q8="x",1,0)+IF(R8="x",1,0)+IF(S8="x",1,0)+IF(T8="x",1,0)</f>
        <v>5</v>
      </c>
      <c r="V8" s="6">
        <f>I8+O8+U8</f>
        <v>10</v>
      </c>
      <c r="W8" s="85">
        <f>IF(V8&gt;0,BP8,"")</f>
      </c>
      <c r="Y8" s="3">
        <f>IF(T8="x",POWER(Y$3,$AB$2),0)</f>
        <v>759375</v>
      </c>
      <c r="Z8" s="21">
        <f>IF(N8="x",POWER(Z$3,$AB$2),0)</f>
        <v>0</v>
      </c>
      <c r="AA8" s="3">
        <f>IF(H8="x",POWER(AA$3,$AB$2),0)</f>
        <v>0</v>
      </c>
      <c r="AB8" s="3">
        <f>IF(S8="x",POWER(AB$3,$AB$2),0)</f>
        <v>248832</v>
      </c>
      <c r="AC8" s="3">
        <f>IF(M8="x",POWER(AC$3,$AB$2),0)</f>
        <v>0</v>
      </c>
      <c r="AD8" s="3">
        <f>IF(G8="x",POWER(AD$3,$AB$2),0)</f>
        <v>100000</v>
      </c>
      <c r="AE8" s="3">
        <f>IF(R8="x",POWER(AE$3,$AB$2),0)</f>
        <v>59049</v>
      </c>
      <c r="AF8" s="3">
        <f>IF(L8="x",POWER(AF$3,$AB$2),0)</f>
        <v>32768</v>
      </c>
      <c r="AG8" s="3">
        <f>IF(F8="x",POWER(AG$3,$AB$2),0)</f>
        <v>0</v>
      </c>
      <c r="AH8" s="3">
        <f>IF(Q8="x",POWER(AH$3,$AB$2),0)</f>
        <v>7776</v>
      </c>
      <c r="AI8" s="3">
        <f>IF(K8="x",POWER(AI$3,$AB$2),0)</f>
        <v>3125</v>
      </c>
      <c r="AJ8" s="3">
        <f>IF(E8="x",POWER(AJ$3,$AB$2),0)</f>
        <v>0</v>
      </c>
      <c r="AK8" s="3">
        <f>IF(P8="x",POWER(AK$3,$AB$2),0)</f>
        <v>243</v>
      </c>
      <c r="AL8" s="3">
        <f>IF(J8="x",POWER(AL$3,$AB$2),0)</f>
        <v>32</v>
      </c>
      <c r="AM8" s="3">
        <f>IF(D8="x",POWER(AM$3,$AB$2),0)</f>
        <v>1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K8" s="3">
        <f>V8</f>
        <v>10</v>
      </c>
      <c r="BL8" s="21">
        <f>SUM(Y8:AM8)+BM8</f>
        <v>1211201</v>
      </c>
      <c r="BM8" s="3">
        <f>IF(AO8="x",1,0)+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</f>
        <v>0</v>
      </c>
      <c r="BN8" s="31"/>
      <c r="BP8" s="83">
        <f t="shared" si="0"/>
      </c>
    </row>
    <row r="9" spans="2:68" ht="15.75">
      <c r="B9" s="91">
        <v>28</v>
      </c>
      <c r="C9" s="92" t="s">
        <v>73</v>
      </c>
      <c r="D9" s="23" t="s">
        <v>79</v>
      </c>
      <c r="E9" s="23"/>
      <c r="F9" s="18"/>
      <c r="G9" s="18"/>
      <c r="H9" s="24"/>
      <c r="I9" s="20">
        <f>IF(D9="x",1,0)+IF(E9="x",1,0)+IF(F9="x",1,0)+IF(G9="x",1,0)+IF(H9="x",1,0)</f>
        <v>1</v>
      </c>
      <c r="J9" s="23" t="s">
        <v>79</v>
      </c>
      <c r="K9" s="23" t="s">
        <v>79</v>
      </c>
      <c r="L9" s="18"/>
      <c r="M9" s="18" t="s">
        <v>79</v>
      </c>
      <c r="N9" s="24" t="s">
        <v>79</v>
      </c>
      <c r="O9" s="20">
        <f>IF(J9="x",1,0)+IF(K9="x",1,0)+IF(L9="x",1,0)+IF(M9="x",1,0)+IF(N9="x",1,0)</f>
        <v>4</v>
      </c>
      <c r="P9" s="23" t="s">
        <v>79</v>
      </c>
      <c r="Q9" s="23" t="s">
        <v>79</v>
      </c>
      <c r="R9" s="18"/>
      <c r="S9" s="18"/>
      <c r="T9" s="24" t="s">
        <v>79</v>
      </c>
      <c r="U9" s="20">
        <f>IF(P9="x",1,0)+IF(Q9="x",1,0)+IF(R9="x",1,0)+IF(S9="x",1,0)+IF(T9="x",1,0)</f>
        <v>3</v>
      </c>
      <c r="V9" s="6">
        <f>I9+O9+U9</f>
        <v>8</v>
      </c>
      <c r="W9" s="85">
        <f>IF(V9&gt;0,BP9,"")</f>
      </c>
      <c r="X9" s="5"/>
      <c r="Y9" s="3">
        <f>IF(T9="x",POWER(Y$3,$AB$2),0)</f>
        <v>759375</v>
      </c>
      <c r="Z9" s="21">
        <f>IF(N9="x",POWER(Z$3,$AB$2),0)</f>
        <v>537824</v>
      </c>
      <c r="AA9" s="3">
        <f>IF(H9="x",POWER(AA$3,$AB$2),0)</f>
        <v>0</v>
      </c>
      <c r="AB9" s="3">
        <f>IF(S9="x",POWER(AB$3,$AB$2),0)</f>
        <v>0</v>
      </c>
      <c r="AC9" s="3">
        <f>IF(M9="x",POWER(AC$3,$AB$2),0)</f>
        <v>161051</v>
      </c>
      <c r="AD9" s="3">
        <f>IF(G9="x",POWER(AD$3,$AB$2),0)</f>
        <v>0</v>
      </c>
      <c r="AE9" s="3">
        <f>IF(R9="x",POWER(AE$3,$AB$2),0)</f>
        <v>0</v>
      </c>
      <c r="AF9" s="3">
        <f>IF(L9="x",POWER(AF$3,$AB$2),0)</f>
        <v>0</v>
      </c>
      <c r="AG9" s="3">
        <f>IF(F9="x",POWER(AG$3,$AB$2),0)</f>
        <v>0</v>
      </c>
      <c r="AH9" s="3">
        <f>IF(Q9="x",POWER(AH$3,$AB$2),0)</f>
        <v>7776</v>
      </c>
      <c r="AI9" s="3">
        <f>IF(K9="x",POWER(AI$3,$AB$2),0)</f>
        <v>3125</v>
      </c>
      <c r="AJ9" s="3">
        <f>IF(E9="x",POWER(AJ$3,$AB$2),0)</f>
        <v>0</v>
      </c>
      <c r="AK9" s="3">
        <f>IF(P9="x",POWER(AK$3,$AB$2),0)</f>
        <v>243</v>
      </c>
      <c r="AL9" s="3">
        <f>IF(J9="x",POWER(AL$3,$AB$2),0)</f>
        <v>32</v>
      </c>
      <c r="AM9" s="3">
        <f>IF(D9="x",POWER(AM$3,$AB$2),0)</f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3">
        <f>V9</f>
        <v>8</v>
      </c>
      <c r="BL9" s="21">
        <f>SUM(Y9:AM9)+BM9</f>
        <v>1469427</v>
      </c>
      <c r="BM9" s="3">
        <f>IF(AO9="x",1,0)+IF(AP9="x",1,0)+IF(AQ9="x",1,0)+IF(AR9="x",1,0)+IF(AS9="x",1,0)+IF(AT9="x",1,0)+IF(AU9="x",1,0)+IF(AV9="x",1,0)+IF(AW9="x",1,0)+IF(AX9="x",1,0)+IF(AY9="x",1,0)+IF(AZ9="x",1,0)+IF(BA9="x",1,0)+IF(BB9="x",1,0)+IF(BC9="x",1,0)+IF(BD9="x",1,0)+IF(BE9="x",1,0)+IF(BF9="x",1,0)+IF(BG9="x",1,0)+IF(BH9="x",1,0)</f>
        <v>0</v>
      </c>
      <c r="BN9" s="31"/>
      <c r="BP9" s="83">
        <f t="shared" si="0"/>
      </c>
    </row>
    <row r="10" spans="2:68" ht="15.75">
      <c r="B10" s="91">
        <v>32</v>
      </c>
      <c r="C10" s="92" t="s">
        <v>76</v>
      </c>
      <c r="D10" s="18" t="s">
        <v>79</v>
      </c>
      <c r="E10" s="18"/>
      <c r="F10" s="18" t="s">
        <v>79</v>
      </c>
      <c r="G10" s="18" t="s">
        <v>79</v>
      </c>
      <c r="H10" s="19" t="s">
        <v>79</v>
      </c>
      <c r="I10" s="20">
        <f>IF(D10="x",1,0)+IF(E10="x",1,0)+IF(F10="x",1,0)+IF(G10="x",1,0)+IF(H10="x",1,0)</f>
        <v>4</v>
      </c>
      <c r="J10" s="18"/>
      <c r="K10" s="18"/>
      <c r="L10" s="18"/>
      <c r="M10" s="18" t="s">
        <v>79</v>
      </c>
      <c r="N10" s="19" t="s">
        <v>79</v>
      </c>
      <c r="O10" s="20">
        <f>IF(J10="x",1,0)+IF(K10="x",1,0)+IF(L10="x",1,0)+IF(M10="x",1,0)+IF(N10="x",1,0)</f>
        <v>2</v>
      </c>
      <c r="P10" s="18"/>
      <c r="Q10" s="18" t="s">
        <v>79</v>
      </c>
      <c r="R10" s="18"/>
      <c r="S10" s="18" t="s">
        <v>79</v>
      </c>
      <c r="T10" s="19"/>
      <c r="U10" s="20">
        <f>IF(P10="x",1,0)+IF(Q10="x",1,0)+IF(R10="x",1,0)+IF(S10="x",1,0)+IF(T10="x",1,0)</f>
        <v>2</v>
      </c>
      <c r="V10" s="6">
        <f>I10+O10+U10</f>
        <v>8</v>
      </c>
      <c r="W10" s="85">
        <f>IF(V10&gt;0,BP10,"")</f>
      </c>
      <c r="Y10" s="3">
        <f>IF(T10="x",POWER(Y$3,$AB$2),0)</f>
        <v>0</v>
      </c>
      <c r="Z10" s="21">
        <f>IF(N10="x",POWER(Z$3,$AB$2),0)</f>
        <v>537824</v>
      </c>
      <c r="AA10" s="3">
        <f>IF(H10="x",POWER(AA$3,$AB$2),0)</f>
        <v>371293</v>
      </c>
      <c r="AB10" s="3">
        <f>IF(S10="x",POWER(AB$3,$AB$2),0)</f>
        <v>248832</v>
      </c>
      <c r="AC10" s="3">
        <f>IF(M10="x",POWER(AC$3,$AB$2),0)</f>
        <v>161051</v>
      </c>
      <c r="AD10" s="3">
        <f>IF(G10="x",POWER(AD$3,$AB$2),0)</f>
        <v>100000</v>
      </c>
      <c r="AE10" s="3">
        <f>IF(R10="x",POWER(AE$3,$AB$2),0)</f>
        <v>0</v>
      </c>
      <c r="AF10" s="3">
        <f>IF(L10="x",POWER(AF$3,$AB$2),0)</f>
        <v>0</v>
      </c>
      <c r="AG10" s="3">
        <f>IF(F10="x",POWER(AG$3,$AB$2),0)</f>
        <v>16807</v>
      </c>
      <c r="AH10" s="3">
        <f>IF(Q10="x",POWER(AH$3,$AB$2),0)</f>
        <v>7776</v>
      </c>
      <c r="AI10" s="3">
        <f>IF(K10="x",POWER(AI$3,$AB$2),0)</f>
        <v>0</v>
      </c>
      <c r="AJ10" s="3">
        <f>IF(E10="x",POWER(AJ$3,$AB$2),0)</f>
        <v>0</v>
      </c>
      <c r="AK10" s="3">
        <f>IF(P10="x",POWER(AK$3,$AB$2),0)</f>
        <v>0</v>
      </c>
      <c r="AL10" s="3">
        <f>IF(J10="x",POWER(AL$3,$AB$2),0)</f>
        <v>0</v>
      </c>
      <c r="AM10" s="3">
        <f>IF(D10="x",POWER(AM$3,$AB$2),0)</f>
        <v>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K10" s="3">
        <f>V10</f>
        <v>8</v>
      </c>
      <c r="BL10" s="21">
        <f>SUM(Y10:AM10)+BM10</f>
        <v>1443584</v>
      </c>
      <c r="BM10" s="3">
        <f>IF(AO10="x",1,0)+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</f>
        <v>0</v>
      </c>
      <c r="BN10" s="31"/>
      <c r="BP10" s="83">
        <f t="shared" si="0"/>
      </c>
    </row>
    <row r="11" spans="2:68" ht="15.75">
      <c r="B11" s="89"/>
      <c r="C11" s="90"/>
      <c r="D11" s="18"/>
      <c r="E11" s="18"/>
      <c r="F11" s="18"/>
      <c r="G11" s="18"/>
      <c r="H11" s="19"/>
      <c r="I11" s="20">
        <f>IF(D11="x",1,0)+IF(E11="x",1,0)+IF(F11="x",1,0)+IF(G11="x",1,0)+IF(H11="x",1,0)</f>
        <v>0</v>
      </c>
      <c r="J11" s="18"/>
      <c r="K11" s="18"/>
      <c r="L11" s="18"/>
      <c r="M11" s="18"/>
      <c r="N11" s="19"/>
      <c r="O11" s="20">
        <f>IF(J11="x",1,0)+IF(K11="x",1,0)+IF(L11="x",1,0)+IF(M11="x",1,0)+IF(N11="x",1,0)</f>
        <v>0</v>
      </c>
      <c r="P11" s="18"/>
      <c r="Q11" s="18"/>
      <c r="R11" s="18"/>
      <c r="S11" s="18"/>
      <c r="T11" s="19"/>
      <c r="U11" s="20">
        <f>IF(P11="x",1,0)+IF(Q11="x",1,0)+IF(R11="x",1,0)+IF(S11="x",1,0)+IF(T11="x",1,0)</f>
        <v>0</v>
      </c>
      <c r="V11" s="6">
        <f>I11+O11+U11</f>
        <v>0</v>
      </c>
      <c r="W11" s="85">
        <f>IF(V11&gt;0,BP11,"")</f>
      </c>
      <c r="Y11" s="3">
        <f>IF(T11="x",POWER(Y$3,$AB$2),0)</f>
        <v>0</v>
      </c>
      <c r="Z11" s="21">
        <f>IF(N11="x",POWER(Z$3,$AB$2),0)</f>
        <v>0</v>
      </c>
      <c r="AA11" s="3">
        <f>IF(H11="x",POWER(AA$3,$AB$2),0)</f>
        <v>0</v>
      </c>
      <c r="AB11" s="3">
        <f>IF(S11="x",POWER(AB$3,$AB$2),0)</f>
        <v>0</v>
      </c>
      <c r="AC11" s="3">
        <f>IF(M11="x",POWER(AC$3,$AB$2),0)</f>
        <v>0</v>
      </c>
      <c r="AD11" s="3">
        <f>IF(G11="x",POWER(AD$3,$AB$2),0)</f>
        <v>0</v>
      </c>
      <c r="AE11" s="3">
        <f>IF(R11="x",POWER(AE$3,$AB$2),0)</f>
        <v>0</v>
      </c>
      <c r="AF11" s="3">
        <f>IF(L11="x",POWER(AF$3,$AB$2),0)</f>
        <v>0</v>
      </c>
      <c r="AG11" s="3">
        <f>IF(F11="x",POWER(AG$3,$AB$2),0)</f>
        <v>0</v>
      </c>
      <c r="AH11" s="3">
        <f>IF(Q11="x",POWER(AH$3,$AB$2),0)</f>
        <v>0</v>
      </c>
      <c r="AI11" s="3">
        <f>IF(K11="x",POWER(AI$3,$AB$2),0)</f>
        <v>0</v>
      </c>
      <c r="AJ11" s="3">
        <f>IF(E11="x",POWER(AJ$3,$AB$2),0)</f>
        <v>0</v>
      </c>
      <c r="AK11" s="3">
        <f>IF(P11="x",POWER(AK$3,$AB$2),0)</f>
        <v>0</v>
      </c>
      <c r="AL11" s="3">
        <f>IF(J11="x",POWER(AL$3,$AB$2),0)</f>
        <v>0</v>
      </c>
      <c r="AM11" s="3">
        <f>IF(D11="x",POWER(AM$3,$AB$2),0)</f>
        <v>0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K11" s="3">
        <f>V11</f>
        <v>0</v>
      </c>
      <c r="BL11" s="21">
        <f>SUM(Y11:AM11)+BM11</f>
        <v>0</v>
      </c>
      <c r="BM11" s="3">
        <f>IF(AO11="x",1,0)+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</f>
        <v>0</v>
      </c>
      <c r="BN11" s="31"/>
      <c r="BP11" s="83">
        <f t="shared" si="0"/>
      </c>
    </row>
    <row r="12" spans="2:68" ht="15.75">
      <c r="B12" s="17"/>
      <c r="C12" s="64"/>
      <c r="D12" s="23"/>
      <c r="E12" s="23"/>
      <c r="F12" s="18"/>
      <c r="G12" s="18"/>
      <c r="H12" s="24"/>
      <c r="I12" s="20">
        <f>IF(D12="x",1,0)+IF(E12="x",1,0)+IF(F12="x",1,0)+IF(G12="x",1,0)+IF(H12="x",1,0)</f>
        <v>0</v>
      </c>
      <c r="J12" s="23"/>
      <c r="K12" s="23"/>
      <c r="L12" s="18"/>
      <c r="M12" s="18"/>
      <c r="N12" s="24"/>
      <c r="O12" s="20">
        <f>IF(J12="x",1,0)+IF(K12="x",1,0)+IF(L12="x",1,0)+IF(M12="x",1,0)+IF(N12="x",1,0)</f>
        <v>0</v>
      </c>
      <c r="P12" s="23"/>
      <c r="Q12" s="23"/>
      <c r="R12" s="18"/>
      <c r="S12" s="18"/>
      <c r="T12" s="24"/>
      <c r="U12" s="20">
        <f>IF(P12="x",1,0)+IF(Q12="x",1,0)+IF(R12="x",1,0)+IF(S12="x",1,0)+IF(T12="x",1,0)</f>
        <v>0</v>
      </c>
      <c r="V12" s="6">
        <f>I12+O12+U12</f>
        <v>0</v>
      </c>
      <c r="W12" s="85">
        <f>IF(V12&gt;0,BP12,"")</f>
      </c>
      <c r="X12" s="5"/>
      <c r="Y12" s="3">
        <f>IF(T12="x",POWER(Y$3,$AB$2),0)</f>
        <v>0</v>
      </c>
      <c r="Z12" s="21">
        <f>IF(N12="x",POWER(Z$3,$AB$2),0)</f>
        <v>0</v>
      </c>
      <c r="AA12" s="3">
        <f>IF(H12="x",POWER(AA$3,$AB$2),0)</f>
        <v>0</v>
      </c>
      <c r="AB12" s="3">
        <f>IF(S12="x",POWER(AB$3,$AB$2),0)</f>
        <v>0</v>
      </c>
      <c r="AC12" s="3">
        <f>IF(M12="x",POWER(AC$3,$AB$2),0)</f>
        <v>0</v>
      </c>
      <c r="AD12" s="3">
        <f>IF(G12="x",POWER(AD$3,$AB$2),0)</f>
        <v>0</v>
      </c>
      <c r="AE12" s="3">
        <f>IF(R12="x",POWER(AE$3,$AB$2),0)</f>
        <v>0</v>
      </c>
      <c r="AF12" s="3">
        <f>IF(L12="x",POWER(AF$3,$AB$2),0)</f>
        <v>0</v>
      </c>
      <c r="AG12" s="3">
        <f>IF(F12="x",POWER(AG$3,$AB$2),0)</f>
        <v>0</v>
      </c>
      <c r="AH12" s="3">
        <f>IF(Q12="x",POWER(AH$3,$AB$2),0)</f>
        <v>0</v>
      </c>
      <c r="AI12" s="3">
        <f>IF(K12="x",POWER(AI$3,$AB$2),0)</f>
        <v>0</v>
      </c>
      <c r="AJ12" s="3">
        <f>IF(E12="x",POWER(AJ$3,$AB$2),0)</f>
        <v>0</v>
      </c>
      <c r="AK12" s="3">
        <f>IF(P12="x",POWER(AK$3,$AB$2),0)</f>
        <v>0</v>
      </c>
      <c r="AL12" s="3">
        <f>IF(J12="x",POWER(AL$3,$AB$2),0)</f>
        <v>0</v>
      </c>
      <c r="AM12" s="3">
        <f>IF(D12="x",POWER(AM$3,$AB$2),0)</f>
        <v>0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K12" s="3">
        <f>V12</f>
        <v>0</v>
      </c>
      <c r="BL12" s="21">
        <f>SUM(Y12:AM12)+BM12</f>
        <v>0</v>
      </c>
      <c r="BM12" s="3">
        <f>IF(AO12="x",1,0)+IF(AP12="x",1,0)+IF(AQ12="x",1,0)+IF(AR12="x",1,0)+IF(AS12="x",1,0)+IF(AT12="x",1,0)+IF(AU12="x",1,0)+IF(AV12="x",1,0)+IF(AW12="x",1,0)+IF(AX12="x",1,0)+IF(AY12="x",1,0)+IF(AZ12="x",1,0)+IF(BA12="x",1,0)+IF(BB12="x",1,0)+IF(BC12="x",1,0)+IF(BD12="x",1,0)+IF(BE12="x",1,0)+IF(BF12="x",1,0)+IF(BG12="x",1,0)+IF(BH12="x",1,0)</f>
        <v>0</v>
      </c>
      <c r="BN12" s="31"/>
      <c r="BP12" s="83">
        <f t="shared" si="0"/>
      </c>
    </row>
    <row r="13" spans="1:68" ht="15.75">
      <c r="A13" s="32"/>
      <c r="B13" s="26"/>
      <c r="C13" s="65"/>
      <c r="D13" s="27"/>
      <c r="E13" s="27"/>
      <c r="F13" s="27"/>
      <c r="G13" s="27"/>
      <c r="H13" s="84"/>
      <c r="I13" s="28">
        <f>IF(D13="x",1,0)+IF(E13="x",1,0)+IF(F13="x",1,0)+IF(G13="x",1,0)+IF(H13="x",1,0)</f>
        <v>0</v>
      </c>
      <c r="J13" s="27"/>
      <c r="K13" s="27"/>
      <c r="L13" s="27"/>
      <c r="M13" s="27"/>
      <c r="N13" s="84"/>
      <c r="O13" s="28">
        <f>IF(J13="x",1,0)+IF(K13="x",1,0)+IF(L13="x",1,0)+IF(M13="x",1,0)+IF(N13="x",1,0)</f>
        <v>0</v>
      </c>
      <c r="P13" s="27"/>
      <c r="Q13" s="27"/>
      <c r="R13" s="27"/>
      <c r="S13" s="27"/>
      <c r="T13" s="84"/>
      <c r="U13" s="28">
        <f>IF(P13="x",1,0)+IF(Q13="x",1,0)+IF(R13="x",1,0)+IF(S13="x",1,0)+IF(T13="x",1,0)</f>
        <v>0</v>
      </c>
      <c r="V13" s="29">
        <f>I13+O13+U13</f>
        <v>0</v>
      </c>
      <c r="W13" s="85">
        <f>IF(V13&gt;0,BP13,"")</f>
      </c>
      <c r="Y13" s="3">
        <f>IF(T13="x",POWER(Y$3,$AB$2),0)</f>
        <v>0</v>
      </c>
      <c r="Z13" s="21">
        <f>IF(N13="x",POWER(Z$3,$AB$2),0)</f>
        <v>0</v>
      </c>
      <c r="AA13" s="3">
        <f>IF(H13="x",POWER(AA$3,$AB$2),0)</f>
        <v>0</v>
      </c>
      <c r="AB13" s="3">
        <f>IF(S13="x",POWER(AB$3,$AB$2),0)</f>
        <v>0</v>
      </c>
      <c r="AC13" s="3">
        <f>IF(M13="x",POWER(AC$3,$AB$2),0)</f>
        <v>0</v>
      </c>
      <c r="AD13" s="3">
        <f>IF(G13="x",POWER(AD$3,$AB$2),0)</f>
        <v>0</v>
      </c>
      <c r="AE13" s="3">
        <f>IF(R13="x",POWER(AE$3,$AB$2),0)</f>
        <v>0</v>
      </c>
      <c r="AF13" s="3">
        <f>IF(L13="x",POWER(AF$3,$AB$2),0)</f>
        <v>0</v>
      </c>
      <c r="AG13" s="3">
        <f>IF(F13="x",POWER(AG$3,$AB$2),0)</f>
        <v>0</v>
      </c>
      <c r="AH13" s="3">
        <f>IF(Q13="x",POWER(AH$3,$AB$2),0)</f>
        <v>0</v>
      </c>
      <c r="AI13" s="3">
        <f>IF(K13="x",POWER(AI$3,$AB$2),0)</f>
        <v>0</v>
      </c>
      <c r="AJ13" s="3">
        <f>IF(E13="x",POWER(AJ$3,$AB$2),0)</f>
        <v>0</v>
      </c>
      <c r="AK13" s="3">
        <f>IF(P13="x",POWER(AK$3,$AB$2),0)</f>
        <v>0</v>
      </c>
      <c r="AL13" s="3">
        <f>IF(J13="x",POWER(AL$3,$AB$2),0)</f>
        <v>0</v>
      </c>
      <c r="AM13" s="3">
        <f>IF(D13="x",POWER(AM$3,$AB$2),0)</f>
        <v>0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K13" s="3">
        <f>V13</f>
        <v>0</v>
      </c>
      <c r="BL13" s="21">
        <f>SUM(Y13:AM13)+BM13</f>
        <v>0</v>
      </c>
      <c r="BM13" s="3">
        <f>IF(AO13="x",1,0)+IF(AP13="x",1,0)+IF(AQ13="x",1,0)+IF(AR13="x",1,0)+IF(AS13="x",1,0)+IF(AT13="x",1,0)+IF(AU13="x",1,0)+IF(AV13="x",1,0)+IF(AW13="x",1,0)+IF(AX13="x",1,0)+IF(AY13="x",1,0)+IF(AZ13="x",1,0)+IF(BA13="x",1,0)+IF(BB13="x",1,0)+IF(BC13="x",1,0)+IF(BD13="x",1,0)+IF(BE13="x",1,0)+IF(BF13="x",1,0)+IF(BG13="x",1,0)+IF(BH13="x",1,0)</f>
        <v>0</v>
      </c>
      <c r="BN13" s="31"/>
      <c r="BP13" s="83">
        <f t="shared" si="0"/>
      </c>
    </row>
    <row r="14" spans="2:68" ht="15.75">
      <c r="B14" s="25"/>
      <c r="C14" s="66"/>
      <c r="D14" s="23"/>
      <c r="E14" s="23"/>
      <c r="F14" s="18"/>
      <c r="G14" s="18"/>
      <c r="H14" s="24"/>
      <c r="I14" s="20">
        <f>IF(D14="x",1,0)+IF(E14="x",1,0)+IF(F14="x",1,0)+IF(G14="x",1,0)+IF(H14="x",1,0)</f>
        <v>0</v>
      </c>
      <c r="J14" s="23"/>
      <c r="K14" s="23"/>
      <c r="L14" s="18"/>
      <c r="M14" s="18"/>
      <c r="N14" s="24"/>
      <c r="O14" s="20">
        <f>IF(J14="x",1,0)+IF(K14="x",1,0)+IF(L14="x",1,0)+IF(M14="x",1,0)+IF(N14="x",1,0)</f>
        <v>0</v>
      </c>
      <c r="P14" s="23"/>
      <c r="Q14" s="23"/>
      <c r="R14" s="18"/>
      <c r="S14" s="18"/>
      <c r="T14" s="24"/>
      <c r="U14" s="20">
        <f>IF(P14="x",1,0)+IF(Q14="x",1,0)+IF(R14="x",1,0)+IF(S14="x",1,0)+IF(T14="x",1,0)</f>
        <v>0</v>
      </c>
      <c r="V14" s="6">
        <f>I14+O14+U14</f>
        <v>0</v>
      </c>
      <c r="W14" s="85">
        <f>IF(V14&gt;0,BP14,"")</f>
      </c>
      <c r="X14" s="5"/>
      <c r="Y14" s="3">
        <f>IF(T14="x",POWER(Y$3,$AB$2),0)</f>
        <v>0</v>
      </c>
      <c r="Z14" s="21">
        <f>IF(N14="x",POWER(Z$3,$AB$2),0)</f>
        <v>0</v>
      </c>
      <c r="AA14" s="3">
        <f>IF(H14="x",POWER(AA$3,$AB$2),0)</f>
        <v>0</v>
      </c>
      <c r="AB14" s="3">
        <f>IF(S14="x",POWER(AB$3,$AB$2),0)</f>
        <v>0</v>
      </c>
      <c r="AC14" s="3">
        <f>IF(M14="x",POWER(AC$3,$AB$2),0)</f>
        <v>0</v>
      </c>
      <c r="AD14" s="3">
        <f>IF(G14="x",POWER(AD$3,$AB$2),0)</f>
        <v>0</v>
      </c>
      <c r="AE14" s="3">
        <f>IF(R14="x",POWER(AE$3,$AB$2),0)</f>
        <v>0</v>
      </c>
      <c r="AF14" s="3">
        <f>IF(L14="x",POWER(AF$3,$AB$2),0)</f>
        <v>0</v>
      </c>
      <c r="AG14" s="3">
        <f>IF(F14="x",POWER(AG$3,$AB$2),0)</f>
        <v>0</v>
      </c>
      <c r="AH14" s="3">
        <f>IF(Q14="x",POWER(AH$3,$AB$2),0)</f>
        <v>0</v>
      </c>
      <c r="AI14" s="3">
        <f>IF(K14="x",POWER(AI$3,$AB$2),0)</f>
        <v>0</v>
      </c>
      <c r="AJ14" s="3">
        <f>IF(E14="x",POWER(AJ$3,$AB$2),0)</f>
        <v>0</v>
      </c>
      <c r="AK14" s="3">
        <f>IF(P14="x",POWER(AK$3,$AB$2),0)</f>
        <v>0</v>
      </c>
      <c r="AL14" s="3">
        <f>IF(J14="x",POWER(AL$3,$AB$2),0)</f>
        <v>0</v>
      </c>
      <c r="AM14" s="3">
        <f>IF(D14="x",POWER(AM$3,$AB$2),0)</f>
        <v>0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3">
        <f>V14</f>
        <v>0</v>
      </c>
      <c r="BL14" s="21">
        <f>SUM(Y14:AM14)+BM14</f>
        <v>0</v>
      </c>
      <c r="BM14" s="3">
        <f>IF(AO14="x",1,0)+IF(AP14="x",1,0)+IF(AQ14="x",1,0)+IF(AR14="x",1,0)+IF(AS14="x",1,0)+IF(AT14="x",1,0)+IF(AU14="x",1,0)+IF(AV14="x",1,0)+IF(AW14="x",1,0)+IF(AX14="x",1,0)+IF(AY14="x",1,0)+IF(AZ14="x",1,0)+IF(BA14="x",1,0)+IF(BB14="x",1,0)+IF(BC14="x",1,0)+IF(BD14="x",1,0)+IF(BE14="x",1,0)+IF(BF14="x",1,0)+IF(BG14="x",1,0)+IF(BH14="x",1,0)</f>
        <v>0</v>
      </c>
      <c r="BN14" s="31"/>
      <c r="BP14" s="83">
        <f t="shared" si="0"/>
      </c>
    </row>
    <row r="15" spans="2:68" ht="15.75">
      <c r="B15" s="25"/>
      <c r="C15" s="1"/>
      <c r="D15" s="18"/>
      <c r="E15" s="18"/>
      <c r="F15" s="18"/>
      <c r="G15" s="18"/>
      <c r="H15" s="19"/>
      <c r="I15" s="20">
        <f>IF(D15="x",1,0)+IF(E15="x",1,0)+IF(F15="x",1,0)+IF(G15="x",1,0)+IF(H15="x",1,0)</f>
        <v>0</v>
      </c>
      <c r="J15" s="18"/>
      <c r="K15" s="18"/>
      <c r="L15" s="18"/>
      <c r="M15" s="18"/>
      <c r="N15" s="19"/>
      <c r="O15" s="20">
        <f>IF(J15="x",1,0)+IF(K15="x",1,0)+IF(L15="x",1,0)+IF(M15="x",1,0)+IF(N15="x",1,0)</f>
        <v>0</v>
      </c>
      <c r="P15" s="18"/>
      <c r="Q15" s="18"/>
      <c r="R15" s="18"/>
      <c r="S15" s="18"/>
      <c r="T15" s="19"/>
      <c r="U15" s="20">
        <f>IF(P15="x",1,0)+IF(Q15="x",1,0)+IF(R15="x",1,0)+IF(S15="x",1,0)+IF(T15="x",1,0)</f>
        <v>0</v>
      </c>
      <c r="V15" s="6">
        <f>I15+O15+U15</f>
        <v>0</v>
      </c>
      <c r="W15" s="85">
        <f>IF(V15&gt;0,BP15,"")</f>
      </c>
      <c r="Y15" s="3">
        <f>IF(T15="x",POWER(Y$3,$AB$2),0)</f>
        <v>0</v>
      </c>
      <c r="Z15" s="21">
        <f>IF(N15="x",POWER(Z$3,$AB$2),0)</f>
        <v>0</v>
      </c>
      <c r="AA15" s="3">
        <f>IF(H15="x",POWER(AA$3,$AB$2),0)</f>
        <v>0</v>
      </c>
      <c r="AB15" s="3">
        <f>IF(S15="x",POWER(AB$3,$AB$2),0)</f>
        <v>0</v>
      </c>
      <c r="AC15" s="3">
        <f>IF(M15="x",POWER(AC$3,$AB$2),0)</f>
        <v>0</v>
      </c>
      <c r="AD15" s="3">
        <f>IF(G15="x",POWER(AD$3,$AB$2),0)</f>
        <v>0</v>
      </c>
      <c r="AE15" s="3">
        <f>IF(R15="x",POWER(AE$3,$AB$2),0)</f>
        <v>0</v>
      </c>
      <c r="AF15" s="3">
        <f>IF(L15="x",POWER(AF$3,$AB$2),0)</f>
        <v>0</v>
      </c>
      <c r="AG15" s="3">
        <f>IF(F15="x",POWER(AG$3,$AB$2),0)</f>
        <v>0</v>
      </c>
      <c r="AH15" s="3">
        <f>IF(Q15="x",POWER(AH$3,$AB$2),0)</f>
        <v>0</v>
      </c>
      <c r="AI15" s="3">
        <f>IF(K15="x",POWER(AI$3,$AB$2),0)</f>
        <v>0</v>
      </c>
      <c r="AJ15" s="3">
        <f>IF(E15="x",POWER(AJ$3,$AB$2),0)</f>
        <v>0</v>
      </c>
      <c r="AK15" s="3">
        <f>IF(P15="x",POWER(AK$3,$AB$2),0)</f>
        <v>0</v>
      </c>
      <c r="AL15" s="3">
        <f>IF(J15="x",POWER(AL$3,$AB$2),0)</f>
        <v>0</v>
      </c>
      <c r="AM15" s="3">
        <f>IF(D15="x",POWER(AM$3,$AB$2),0)</f>
        <v>0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3">
        <f>V15</f>
        <v>0</v>
      </c>
      <c r="BL15" s="21">
        <f>SUM(Y15:AM15)+BM15</f>
        <v>0</v>
      </c>
      <c r="BM15" s="3">
        <f>IF(AO15="x",1,0)+IF(AP15="x",1,0)+IF(AQ15="x",1,0)+IF(AR15="x",1,0)+IF(AS15="x",1,0)+IF(AT15="x",1,0)+IF(AU15="x",1,0)+IF(AV15="x",1,0)+IF(AW15="x",1,0)+IF(AX15="x",1,0)+IF(AY15="x",1,0)+IF(AZ15="x",1,0)+IF(BA15="x",1,0)+IF(BB15="x",1,0)+IF(BC15="x",1,0)+IF(BD15="x",1,0)+IF(BE15="x",1,0)+IF(BF15="x",1,0)+IF(BG15="x",1,0)+IF(BH15="x",1,0)</f>
        <v>0</v>
      </c>
      <c r="BN15" s="31"/>
      <c r="BP15" s="83">
        <f t="shared" si="0"/>
      </c>
    </row>
    <row r="16" spans="2:68" ht="15.75">
      <c r="B16" s="17"/>
      <c r="C16" s="64"/>
      <c r="D16" s="23"/>
      <c r="E16" s="23"/>
      <c r="F16" s="18"/>
      <c r="G16" s="18"/>
      <c r="H16" s="24"/>
      <c r="I16" s="20">
        <f>IF(D16="x",1,0)+IF(E16="x",1,0)+IF(F16="x",1,0)+IF(G16="x",1,0)+IF(H16="x",1,0)</f>
        <v>0</v>
      </c>
      <c r="J16" s="23"/>
      <c r="K16" s="23"/>
      <c r="L16" s="18"/>
      <c r="M16" s="18"/>
      <c r="N16" s="24"/>
      <c r="O16" s="20">
        <f>IF(J16="x",1,0)+IF(K16="x",1,0)+IF(L16="x",1,0)+IF(M16="x",1,0)+IF(N16="x",1,0)</f>
        <v>0</v>
      </c>
      <c r="P16" s="23"/>
      <c r="Q16" s="23"/>
      <c r="R16" s="18"/>
      <c r="S16" s="18"/>
      <c r="T16" s="24"/>
      <c r="U16" s="20">
        <f>IF(P16="x",1,0)+IF(Q16="x",1,0)+IF(R16="x",1,0)+IF(S16="x",1,0)+IF(T16="x",1,0)</f>
        <v>0</v>
      </c>
      <c r="V16" s="6">
        <f>I16+O16+U16</f>
        <v>0</v>
      </c>
      <c r="W16" s="85">
        <f>IF(V16&gt;0,BP16,"")</f>
      </c>
      <c r="X16" s="5"/>
      <c r="Y16" s="3">
        <f>IF(T16="x",POWER(Y$3,$AB$2),0)</f>
        <v>0</v>
      </c>
      <c r="Z16" s="21">
        <f>IF(N16="x",POWER(Z$3,$AB$2),0)</f>
        <v>0</v>
      </c>
      <c r="AA16" s="3">
        <f>IF(H16="x",POWER(AA$3,$AB$2),0)</f>
        <v>0</v>
      </c>
      <c r="AB16" s="3">
        <f>IF(S16="x",POWER(AB$3,$AB$2),0)</f>
        <v>0</v>
      </c>
      <c r="AC16" s="3">
        <f>IF(M16="x",POWER(AC$3,$AB$2),0)</f>
        <v>0</v>
      </c>
      <c r="AD16" s="3">
        <f>IF(G16="x",POWER(AD$3,$AB$2),0)</f>
        <v>0</v>
      </c>
      <c r="AE16" s="3">
        <f>IF(R16="x",POWER(AE$3,$AB$2),0)</f>
        <v>0</v>
      </c>
      <c r="AF16" s="3">
        <f>IF(L16="x",POWER(AF$3,$AB$2),0)</f>
        <v>0</v>
      </c>
      <c r="AG16" s="3">
        <f>IF(F16="x",POWER(AG$3,$AB$2),0)</f>
        <v>0</v>
      </c>
      <c r="AH16" s="3">
        <f>IF(Q16="x",POWER(AH$3,$AB$2),0)</f>
        <v>0</v>
      </c>
      <c r="AI16" s="3">
        <f>IF(K16="x",POWER(AI$3,$AB$2),0)</f>
        <v>0</v>
      </c>
      <c r="AJ16" s="3">
        <f>IF(E16="x",POWER(AJ$3,$AB$2),0)</f>
        <v>0</v>
      </c>
      <c r="AK16" s="3">
        <f>IF(P16="x",POWER(AK$3,$AB$2),0)</f>
        <v>0</v>
      </c>
      <c r="AL16" s="3">
        <f>IF(J16="x",POWER(AL$3,$AB$2),0)</f>
        <v>0</v>
      </c>
      <c r="AM16" s="3">
        <f>IF(D16="x",POWER(AM$3,$AB$2),0)</f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3">
        <f>V16</f>
        <v>0</v>
      </c>
      <c r="BL16" s="21">
        <f>SUM(Y16:AM16)+BM16</f>
        <v>0</v>
      </c>
      <c r="BM16" s="3">
        <f>IF(AO16="x",1,0)+IF(AP16="x",1,0)+IF(AQ16="x",1,0)+IF(AR16="x",1,0)+IF(AS16="x",1,0)+IF(AT16="x",1,0)+IF(AU16="x",1,0)+IF(AV16="x",1,0)+IF(AW16="x",1,0)+IF(AX16="x",1,0)+IF(AY16="x",1,0)+IF(AZ16="x",1,0)+IF(BA16="x",1,0)+IF(BB16="x",1,0)+IF(BC16="x",1,0)+IF(BD16="x",1,0)+IF(BE16="x",1,0)+IF(BF16="x",1,0)+IF(BG16="x",1,0)+IF(BH16="x",1,0)</f>
        <v>0</v>
      </c>
      <c r="BN16" s="31"/>
      <c r="BP16" s="83">
        <f t="shared" si="0"/>
      </c>
    </row>
    <row r="17" spans="2:68" ht="15.75">
      <c r="B17" s="17"/>
      <c r="C17" s="64"/>
      <c r="D17" s="23"/>
      <c r="E17" s="23"/>
      <c r="F17" s="18"/>
      <c r="G17" s="18"/>
      <c r="H17" s="24"/>
      <c r="I17" s="20">
        <f>IF(D17="x",1,0)+IF(E17="x",1,0)+IF(F17="x",1,0)+IF(G17="x",1,0)+IF(H17="x",1,0)</f>
        <v>0</v>
      </c>
      <c r="J17" s="23"/>
      <c r="K17" s="23"/>
      <c r="L17" s="18"/>
      <c r="M17" s="18"/>
      <c r="N17" s="24"/>
      <c r="O17" s="20">
        <f>IF(J17="x",1,0)+IF(K17="x",1,0)+IF(L17="x",1,0)+IF(M17="x",1,0)+IF(N17="x",1,0)</f>
        <v>0</v>
      </c>
      <c r="P17" s="23"/>
      <c r="Q17" s="23"/>
      <c r="R17" s="18"/>
      <c r="S17" s="18"/>
      <c r="T17" s="24"/>
      <c r="U17" s="20">
        <f>IF(P17="x",1,0)+IF(Q17="x",1,0)+IF(R17="x",1,0)+IF(S17="x",1,0)+IF(T17="x",1,0)</f>
        <v>0</v>
      </c>
      <c r="V17" s="6">
        <f>I17+O17+U17</f>
        <v>0</v>
      </c>
      <c r="W17" s="85">
        <f>IF(V17&gt;0,BP17,"")</f>
      </c>
      <c r="X17" s="5"/>
      <c r="Y17" s="3">
        <f>IF(T17="x",POWER(Y$3,$AB$2),0)</f>
        <v>0</v>
      </c>
      <c r="Z17" s="21">
        <f>IF(N17="x",POWER(Z$3,$AB$2),0)</f>
        <v>0</v>
      </c>
      <c r="AA17" s="3">
        <f>IF(H17="x",POWER(AA$3,$AB$2),0)</f>
        <v>0</v>
      </c>
      <c r="AB17" s="3">
        <f>IF(S17="x",POWER(AB$3,$AB$2),0)</f>
        <v>0</v>
      </c>
      <c r="AC17" s="3">
        <f>IF(M17="x",POWER(AC$3,$AB$2),0)</f>
        <v>0</v>
      </c>
      <c r="AD17" s="3">
        <f>IF(G17="x",POWER(AD$3,$AB$2),0)</f>
        <v>0</v>
      </c>
      <c r="AE17" s="3">
        <f>IF(R17="x",POWER(AE$3,$AB$2),0)</f>
        <v>0</v>
      </c>
      <c r="AF17" s="3">
        <f>IF(L17="x",POWER(AF$3,$AB$2),0)</f>
        <v>0</v>
      </c>
      <c r="AG17" s="3">
        <f>IF(F17="x",POWER(AG$3,$AB$2),0)</f>
        <v>0</v>
      </c>
      <c r="AH17" s="3">
        <f>IF(Q17="x",POWER(AH$3,$AB$2),0)</f>
        <v>0</v>
      </c>
      <c r="AI17" s="3">
        <f>IF(K17="x",POWER(AI$3,$AB$2),0)</f>
        <v>0</v>
      </c>
      <c r="AJ17" s="3">
        <f>IF(E17="x",POWER(AJ$3,$AB$2),0)</f>
        <v>0</v>
      </c>
      <c r="AK17" s="3">
        <f>IF(P17="x",POWER(AK$3,$AB$2),0)</f>
        <v>0</v>
      </c>
      <c r="AL17" s="3">
        <f>IF(J17="x",POWER(AL$3,$AB$2),0)</f>
        <v>0</v>
      </c>
      <c r="AM17" s="3">
        <f>IF(D17="x",POWER(AM$3,$AB$2),0)</f>
        <v>0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3">
        <f>V17</f>
        <v>0</v>
      </c>
      <c r="BL17" s="21">
        <f>SUM(Y17:AM17)+BM17</f>
        <v>0</v>
      </c>
      <c r="BM17" s="3">
        <f>IF(AO17="x",1,0)+IF(AP17="x",1,0)+IF(AQ17="x",1,0)+IF(AR17="x",1,0)+IF(AS17="x",1,0)+IF(AT17="x",1,0)+IF(AU17="x",1,0)+IF(AV17="x",1,0)+IF(AW17="x",1,0)+IF(AX17="x",1,0)+IF(AY17="x",1,0)+IF(AZ17="x",1,0)+IF(BA17="x",1,0)+IF(BB17="x",1,0)+IF(BC17="x",1,0)+IF(BD17="x",1,0)+IF(BE17="x",1,0)+IF(BF17="x",1,0)+IF(BG17="x",1,0)+IF(BH17="x",1,0)</f>
        <v>0</v>
      </c>
      <c r="BN17" s="31"/>
      <c r="BP17" s="83">
        <f t="shared" si="0"/>
      </c>
    </row>
    <row r="18" spans="2:68" ht="15.75">
      <c r="B18" s="17"/>
      <c r="C18" s="64"/>
      <c r="D18" s="23"/>
      <c r="E18" s="23"/>
      <c r="F18" s="18"/>
      <c r="G18" s="18"/>
      <c r="H18" s="23"/>
      <c r="I18" s="20">
        <f>IF(D18="x",1,0)+IF(E18="x",1,0)+IF(F18="x",1,0)+IF(G18="x",1,0)+IF(H18="x",1,0)</f>
        <v>0</v>
      </c>
      <c r="J18" s="23"/>
      <c r="K18" s="23"/>
      <c r="L18" s="18"/>
      <c r="M18" s="18"/>
      <c r="N18" s="23"/>
      <c r="O18" s="20">
        <f>IF(J18="x",1,0)+IF(K18="x",1,0)+IF(L18="x",1,0)+IF(M18="x",1,0)+IF(N18="x",1,0)</f>
        <v>0</v>
      </c>
      <c r="P18" s="23"/>
      <c r="Q18" s="23"/>
      <c r="R18" s="18"/>
      <c r="S18" s="18"/>
      <c r="T18" s="23"/>
      <c r="U18" s="20">
        <f>IF(P18="x",1,0)+IF(Q18="x",1,0)+IF(R18="x",1,0)+IF(S18="x",1,0)+IF(T18="x",1,0)</f>
        <v>0</v>
      </c>
      <c r="V18" s="6">
        <f>I18+O18+U18</f>
        <v>0</v>
      </c>
      <c r="W18" s="85">
        <f>IF(V18&gt;0,BP18,"")</f>
      </c>
      <c r="X18" s="5"/>
      <c r="Y18" s="3">
        <f>IF(T18="x",POWER(Y$3,$AB$2),0)</f>
        <v>0</v>
      </c>
      <c r="Z18" s="21">
        <f>IF(N18="x",POWER(Z$3,$AB$2),0)</f>
        <v>0</v>
      </c>
      <c r="AA18" s="3">
        <f>IF(H18="x",POWER(AA$3,$AB$2),0)</f>
        <v>0</v>
      </c>
      <c r="AB18" s="3">
        <f>IF(S18="x",POWER(AB$3,$AB$2),0)</f>
        <v>0</v>
      </c>
      <c r="AC18" s="3">
        <f>IF(M18="x",POWER(AC$3,$AB$2),0)</f>
        <v>0</v>
      </c>
      <c r="AD18" s="3">
        <f>IF(G18="x",POWER(AD$3,$AB$2),0)</f>
        <v>0</v>
      </c>
      <c r="AE18" s="3">
        <f>IF(R18="x",POWER(AE$3,$AB$2),0)</f>
        <v>0</v>
      </c>
      <c r="AF18" s="3">
        <f>IF(L18="x",POWER(AF$3,$AB$2),0)</f>
        <v>0</v>
      </c>
      <c r="AG18" s="3">
        <f>IF(F18="x",POWER(AG$3,$AB$2),0)</f>
        <v>0</v>
      </c>
      <c r="AH18" s="3">
        <f>IF(Q18="x",POWER(AH$3,$AB$2),0)</f>
        <v>0</v>
      </c>
      <c r="AI18" s="3">
        <f>IF(K18="x",POWER(AI$3,$AB$2),0)</f>
        <v>0</v>
      </c>
      <c r="AJ18" s="3">
        <f>IF(E18="x",POWER(AJ$3,$AB$2),0)</f>
        <v>0</v>
      </c>
      <c r="AK18" s="3">
        <f>IF(P18="x",POWER(AK$3,$AB$2),0)</f>
        <v>0</v>
      </c>
      <c r="AL18" s="3">
        <f>IF(J18="x",POWER(AL$3,$AB$2),0)</f>
        <v>0</v>
      </c>
      <c r="AM18" s="3">
        <f>IF(D18="x",POWER(AM$3,$AB$2),0)</f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3">
        <f>V18</f>
        <v>0</v>
      </c>
      <c r="BL18" s="21">
        <f>SUM(Y18:AM18)+BM18</f>
        <v>0</v>
      </c>
      <c r="BM18" s="3">
        <f>IF(AO18="x",1,0)+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</f>
        <v>0</v>
      </c>
      <c r="BN18" s="31"/>
      <c r="BP18" s="83">
        <f t="shared" si="0"/>
      </c>
    </row>
    <row r="19" spans="2:68" ht="15.75">
      <c r="B19" s="17"/>
      <c r="C19" s="64"/>
      <c r="D19" s="23"/>
      <c r="E19" s="23"/>
      <c r="F19" s="18"/>
      <c r="G19" s="18"/>
      <c r="H19" s="23"/>
      <c r="I19" s="20">
        <f>IF(D19="x",1,0)+IF(E19="x",1,0)+IF(F19="x",1,0)+IF(G19="x",1,0)+IF(H19="x",1,0)</f>
        <v>0</v>
      </c>
      <c r="J19" s="23"/>
      <c r="K19" s="23"/>
      <c r="L19" s="18"/>
      <c r="M19" s="18"/>
      <c r="N19" s="23"/>
      <c r="O19" s="20">
        <f>IF(J19="x",1,0)+IF(K19="x",1,0)+IF(L19="x",1,0)+IF(M19="x",1,0)+IF(N19="x",1,0)</f>
        <v>0</v>
      </c>
      <c r="P19" s="23"/>
      <c r="Q19" s="23"/>
      <c r="R19" s="18"/>
      <c r="S19" s="18"/>
      <c r="T19" s="23"/>
      <c r="U19" s="20">
        <f>IF(P19="x",1,0)+IF(Q19="x",1,0)+IF(R19="x",1,0)+IF(S19="x",1,0)+IF(T19="x",1,0)</f>
        <v>0</v>
      </c>
      <c r="V19" s="6">
        <f>I19+O19+U19</f>
        <v>0</v>
      </c>
      <c r="W19" s="85">
        <f>IF(V19&gt;0,BP19,"")</f>
      </c>
      <c r="X19" s="5"/>
      <c r="Y19" s="3">
        <f>IF(T19="x",POWER(Y$3,$AB$2),0)</f>
        <v>0</v>
      </c>
      <c r="Z19" s="21">
        <f>IF(N19="x",POWER(Z$3,$AB$2),0)</f>
        <v>0</v>
      </c>
      <c r="AA19" s="3">
        <f>IF(H19="x",POWER(AA$3,$AB$2),0)</f>
        <v>0</v>
      </c>
      <c r="AB19" s="3">
        <f>IF(S19="x",POWER(AB$3,$AB$2),0)</f>
        <v>0</v>
      </c>
      <c r="AC19" s="3">
        <f>IF(M19="x",POWER(AC$3,$AB$2),0)</f>
        <v>0</v>
      </c>
      <c r="AD19" s="3">
        <f>IF(G19="x",POWER(AD$3,$AB$2),0)</f>
        <v>0</v>
      </c>
      <c r="AE19" s="3">
        <f>IF(R19="x",POWER(AE$3,$AB$2),0)</f>
        <v>0</v>
      </c>
      <c r="AF19" s="3">
        <f>IF(L19="x",POWER(AF$3,$AB$2),0)</f>
        <v>0</v>
      </c>
      <c r="AG19" s="3">
        <f>IF(F19="x",POWER(AG$3,$AB$2),0)</f>
        <v>0</v>
      </c>
      <c r="AH19" s="3">
        <f>IF(Q19="x",POWER(AH$3,$AB$2),0)</f>
        <v>0</v>
      </c>
      <c r="AI19" s="3">
        <f>IF(K19="x",POWER(AI$3,$AB$2),0)</f>
        <v>0</v>
      </c>
      <c r="AJ19" s="3">
        <f>IF(E19="x",POWER(AJ$3,$AB$2),0)</f>
        <v>0</v>
      </c>
      <c r="AK19" s="3">
        <f>IF(P19="x",POWER(AK$3,$AB$2),0)</f>
        <v>0</v>
      </c>
      <c r="AL19" s="3">
        <f>IF(J19="x",POWER(AL$3,$AB$2),0)</f>
        <v>0</v>
      </c>
      <c r="AM19" s="3">
        <f>IF(D19="x",POWER(AM$3,$AB$2),0)</f>
        <v>0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3">
        <f>V19</f>
        <v>0</v>
      </c>
      <c r="BL19" s="21">
        <f>SUM(Y19:AM19)+BM19</f>
        <v>0</v>
      </c>
      <c r="BM19" s="3">
        <f>IF(AO19="x",1,0)+IF(AP19="x",1,0)+IF(AQ19="x",1,0)+IF(AR19="x",1,0)+IF(AS19="x",1,0)+IF(AT19="x",1,0)+IF(AU19="x",1,0)+IF(AV19="x",1,0)+IF(AW19="x",1,0)+IF(AX19="x",1,0)+IF(AY19="x",1,0)+IF(AZ19="x",1,0)+IF(BA19="x",1,0)+IF(BB19="x",1,0)+IF(BC19="x",1,0)+IF(BD19="x",1,0)+IF(BE19="x",1,0)+IF(BF19="x",1,0)+IF(BG19="x",1,0)+IF(BH19="x",1,0)</f>
        <v>0</v>
      </c>
      <c r="BN19" s="31"/>
      <c r="BP19" s="83">
        <f t="shared" si="0"/>
      </c>
    </row>
    <row r="20" spans="2:68" ht="15.75">
      <c r="B20" s="17"/>
      <c r="C20" s="64"/>
      <c r="D20" s="23"/>
      <c r="E20" s="18"/>
      <c r="F20" s="18"/>
      <c r="G20" s="18"/>
      <c r="H20" s="18"/>
      <c r="I20" s="20">
        <f>IF(D20="x",1,0)+IF(E20="x",1,0)+IF(F20="x",1,0)+IF(G20="x",1,0)+IF(H20="x",1,0)</f>
        <v>0</v>
      </c>
      <c r="J20" s="23"/>
      <c r="K20" s="18"/>
      <c r="L20" s="18"/>
      <c r="M20" s="18"/>
      <c r="N20" s="18"/>
      <c r="O20" s="20">
        <f>IF(J20="x",1,0)+IF(K20="x",1,0)+IF(L20="x",1,0)+IF(M20="x",1,0)+IF(N20="x",1,0)</f>
        <v>0</v>
      </c>
      <c r="P20" s="23"/>
      <c r="Q20" s="18"/>
      <c r="R20" s="18"/>
      <c r="S20" s="18"/>
      <c r="T20" s="18"/>
      <c r="U20" s="20">
        <f>IF(P20="x",1,0)+IF(Q20="x",1,0)+IF(R20="x",1,0)+IF(S20="x",1,0)+IF(T20="x",1,0)</f>
        <v>0</v>
      </c>
      <c r="V20" s="6">
        <f>I20+O20+U20</f>
        <v>0</v>
      </c>
      <c r="W20" s="85">
        <f>IF(V20&gt;0,BP20,"")</f>
      </c>
      <c r="X20" s="5"/>
      <c r="Y20" s="3">
        <f>IF(T20="x",POWER(Y$3,$AB$2),0)</f>
        <v>0</v>
      </c>
      <c r="Z20" s="21">
        <f>IF(N20="x",POWER(Z$3,$AB$2),0)</f>
        <v>0</v>
      </c>
      <c r="AA20" s="3">
        <f>IF(H20="x",POWER(AA$3,$AB$2),0)</f>
        <v>0</v>
      </c>
      <c r="AB20" s="3">
        <f>IF(S20="x",POWER(AB$3,$AB$2),0)</f>
        <v>0</v>
      </c>
      <c r="AC20" s="3">
        <f>IF(M20="x",POWER(AC$3,$AB$2),0)</f>
        <v>0</v>
      </c>
      <c r="AD20" s="3">
        <f>IF(G20="x",POWER(AD$3,$AB$2),0)</f>
        <v>0</v>
      </c>
      <c r="AE20" s="3">
        <f>IF(R20="x",POWER(AE$3,$AB$2),0)</f>
        <v>0</v>
      </c>
      <c r="AF20" s="3">
        <f>IF(L20="x",POWER(AF$3,$AB$2),0)</f>
        <v>0</v>
      </c>
      <c r="AG20" s="3">
        <f>IF(F20="x",POWER(AG$3,$AB$2),0)</f>
        <v>0</v>
      </c>
      <c r="AH20" s="3">
        <f>IF(Q20="x",POWER(AH$3,$AB$2),0)</f>
        <v>0</v>
      </c>
      <c r="AI20" s="3">
        <f>IF(K20="x",POWER(AI$3,$AB$2),0)</f>
        <v>0</v>
      </c>
      <c r="AJ20" s="3">
        <f>IF(E20="x",POWER(AJ$3,$AB$2),0)</f>
        <v>0</v>
      </c>
      <c r="AK20" s="3">
        <f>IF(P20="x",POWER(AK$3,$AB$2),0)</f>
        <v>0</v>
      </c>
      <c r="AL20" s="3">
        <f>IF(J20="x",POWER(AL$3,$AB$2),0)</f>
        <v>0</v>
      </c>
      <c r="AM20" s="3">
        <f>IF(D20="x",POWER(AM$3,$AB$2),0)</f>
        <v>0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K20" s="3">
        <f>V20</f>
        <v>0</v>
      </c>
      <c r="BL20" s="21">
        <f>SUM(Y20:AM20)+BM20</f>
        <v>0</v>
      </c>
      <c r="BM20" s="3">
        <f>IF(AO20="x",1,0)+IF(AP20="x",1,0)+IF(AQ20="x",1,0)+IF(AR20="x",1,0)+IF(AS20="x",1,0)+IF(AT20="x",1,0)+IF(AU20="x",1,0)+IF(AV20="x",1,0)+IF(AW20="x",1,0)+IF(AX20="x",1,0)+IF(AY20="x",1,0)+IF(AZ20="x",1,0)+IF(BA20="x",1,0)+IF(BB20="x",1,0)+IF(BC20="x",1,0)+IF(BD20="x",1,0)+IF(BE20="x",1,0)+IF(BF20="x",1,0)+IF(BG20="x",1,0)+IF(BH20="x",1,0)</f>
        <v>0</v>
      </c>
      <c r="BN20" s="31"/>
      <c r="BP20" s="83">
        <f t="shared" si="0"/>
      </c>
    </row>
    <row r="21" spans="2:68" ht="15.75">
      <c r="B21" s="17"/>
      <c r="C21" s="64"/>
      <c r="D21" s="23"/>
      <c r="E21" s="23"/>
      <c r="F21" s="18"/>
      <c r="G21" s="18"/>
      <c r="H21" s="23"/>
      <c r="I21" s="20">
        <f>IF(D21="x",1,0)+IF(E21="x",1,0)+IF(F21="x",1,0)+IF(G21="x",1,0)+IF(H21="x",1,0)</f>
        <v>0</v>
      </c>
      <c r="J21" s="23"/>
      <c r="K21" s="23"/>
      <c r="L21" s="18"/>
      <c r="M21" s="18"/>
      <c r="N21" s="23"/>
      <c r="O21" s="20">
        <f>IF(J21="x",1,0)+IF(K21="x",1,0)+IF(L21="x",1,0)+IF(M21="x",1,0)+IF(N21="x",1,0)</f>
        <v>0</v>
      </c>
      <c r="P21" s="23"/>
      <c r="Q21" s="23"/>
      <c r="R21" s="18"/>
      <c r="S21" s="18"/>
      <c r="T21" s="23"/>
      <c r="U21" s="20">
        <f>IF(P21="x",1,0)+IF(Q21="x",1,0)+IF(R21="x",1,0)+IF(S21="x",1,0)+IF(T21="x",1,0)</f>
        <v>0</v>
      </c>
      <c r="V21" s="6">
        <f>I21+O21+U21</f>
        <v>0</v>
      </c>
      <c r="W21" s="85">
        <f>IF(V21&gt;0,BP21,"")</f>
      </c>
      <c r="X21" s="5"/>
      <c r="Y21" s="3">
        <f>IF(T21="x",POWER(Y$3,$AB$2),0)</f>
        <v>0</v>
      </c>
      <c r="Z21" s="21">
        <f>IF(N21="x",POWER(Z$3,$AB$2),0)</f>
        <v>0</v>
      </c>
      <c r="AA21" s="3">
        <f>IF(H21="x",POWER(AA$3,$AB$2),0)</f>
        <v>0</v>
      </c>
      <c r="AB21" s="3">
        <f>IF(S21="x",POWER(AB$3,$AB$2),0)</f>
        <v>0</v>
      </c>
      <c r="AC21" s="3">
        <f>IF(M21="x",POWER(AC$3,$AB$2),0)</f>
        <v>0</v>
      </c>
      <c r="AD21" s="3">
        <f>IF(G21="x",POWER(AD$3,$AB$2),0)</f>
        <v>0</v>
      </c>
      <c r="AE21" s="3">
        <f>IF(R21="x",POWER(AE$3,$AB$2),0)</f>
        <v>0</v>
      </c>
      <c r="AF21" s="3">
        <f>IF(L21="x",POWER(AF$3,$AB$2),0)</f>
        <v>0</v>
      </c>
      <c r="AG21" s="3">
        <f>IF(F21="x",POWER(AG$3,$AB$2),0)</f>
        <v>0</v>
      </c>
      <c r="AH21" s="3">
        <f>IF(Q21="x",POWER(AH$3,$AB$2),0)</f>
        <v>0</v>
      </c>
      <c r="AI21" s="3">
        <f>IF(K21="x",POWER(AI$3,$AB$2),0)</f>
        <v>0</v>
      </c>
      <c r="AJ21" s="3">
        <f>IF(E21="x",POWER(AJ$3,$AB$2),0)</f>
        <v>0</v>
      </c>
      <c r="AK21" s="3">
        <f>IF(P21="x",POWER(AK$3,$AB$2),0)</f>
        <v>0</v>
      </c>
      <c r="AL21" s="3">
        <f>IF(J21="x",POWER(AL$3,$AB$2),0)</f>
        <v>0</v>
      </c>
      <c r="AM21" s="3">
        <f>IF(D21="x",POWER(AM$3,$AB$2),0)</f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3">
        <f>V21</f>
        <v>0</v>
      </c>
      <c r="BL21" s="21">
        <f>SUM(Y21:AM21)+BM21</f>
        <v>0</v>
      </c>
      <c r="BM21" s="3">
        <f>IF(AO21="x",1,0)+IF(AP21="x",1,0)+IF(AQ21="x",1,0)+IF(AR21="x",1,0)+IF(AS21="x",1,0)+IF(AT21="x",1,0)+IF(AU21="x",1,0)+IF(AV21="x",1,0)+IF(AW21="x",1,0)+IF(AX21="x",1,0)+IF(AY21="x",1,0)+IF(AZ21="x",1,0)+IF(BA21="x",1,0)+IF(BB21="x",1,0)+IF(BC21="x",1,0)+IF(BD21="x",1,0)+IF(BE21="x",1,0)+IF(BF21="x",1,0)+IF(BG21="x",1,0)+IF(BH21="x",1,0)</f>
        <v>0</v>
      </c>
      <c r="BN21" s="31"/>
      <c r="BP21" s="83">
        <f t="shared" si="0"/>
      </c>
    </row>
    <row r="22" spans="2:68" ht="15.75">
      <c r="B22" s="25"/>
      <c r="C22" s="1"/>
      <c r="D22" s="18"/>
      <c r="E22" s="18"/>
      <c r="F22" s="18"/>
      <c r="G22" s="18"/>
      <c r="H22" s="18"/>
      <c r="I22" s="20">
        <f>IF(D22="x",1,0)+IF(E22="x",1,0)+IF(F22="x",1,0)+IF(G22="x",1,0)+IF(H22="x",1,0)</f>
        <v>0</v>
      </c>
      <c r="J22" s="18"/>
      <c r="K22" s="18"/>
      <c r="L22" s="18"/>
      <c r="M22" s="18"/>
      <c r="N22" s="18"/>
      <c r="O22" s="20">
        <f>IF(J22="x",1,0)+IF(K22="x",1,0)+IF(L22="x",1,0)+IF(M22="x",1,0)+IF(N22="x",1,0)</f>
        <v>0</v>
      </c>
      <c r="P22" s="18"/>
      <c r="Q22" s="18"/>
      <c r="R22" s="18"/>
      <c r="S22" s="18"/>
      <c r="T22" s="18"/>
      <c r="U22" s="20">
        <f>IF(P22="x",1,0)+IF(Q22="x",1,0)+IF(R22="x",1,0)+IF(S22="x",1,0)+IF(T22="x",1,0)</f>
        <v>0</v>
      </c>
      <c r="V22" s="6">
        <f>I22+O22+U22</f>
        <v>0</v>
      </c>
      <c r="W22" s="85">
        <f>IF(V22&gt;0,BP22,"")</f>
      </c>
      <c r="Y22" s="3">
        <f>IF(T22="x",POWER(Y$3,$AB$2),0)</f>
        <v>0</v>
      </c>
      <c r="Z22" s="21">
        <f>IF(N22="x",POWER(Z$3,$AB$2),0)</f>
        <v>0</v>
      </c>
      <c r="AA22" s="3">
        <f>IF(H22="x",POWER(AA$3,$AB$2),0)</f>
        <v>0</v>
      </c>
      <c r="AB22" s="3">
        <f>IF(S22="x",POWER(AB$3,$AB$2),0)</f>
        <v>0</v>
      </c>
      <c r="AC22" s="3">
        <f>IF(M22="x",POWER(AC$3,$AB$2),0)</f>
        <v>0</v>
      </c>
      <c r="AD22" s="3">
        <f>IF(G22="x",POWER(AD$3,$AB$2),0)</f>
        <v>0</v>
      </c>
      <c r="AE22" s="3">
        <f>IF(R22="x",POWER(AE$3,$AB$2),0)</f>
        <v>0</v>
      </c>
      <c r="AF22" s="3">
        <f>IF(L22="x",POWER(AF$3,$AB$2),0)</f>
        <v>0</v>
      </c>
      <c r="AG22" s="3">
        <f>IF(F22="x",POWER(AG$3,$AB$2),0)</f>
        <v>0</v>
      </c>
      <c r="AH22" s="3">
        <f>IF(Q22="x",POWER(AH$3,$AB$2),0)</f>
        <v>0</v>
      </c>
      <c r="AI22" s="3">
        <f>IF(K22="x",POWER(AI$3,$AB$2),0)</f>
        <v>0</v>
      </c>
      <c r="AJ22" s="3">
        <f>IF(E22="x",POWER(AJ$3,$AB$2),0)</f>
        <v>0</v>
      </c>
      <c r="AK22" s="3">
        <f>IF(P22="x",POWER(AK$3,$AB$2),0)</f>
        <v>0</v>
      </c>
      <c r="AL22" s="3">
        <f>IF(J22="x",POWER(AL$3,$AB$2),0)</f>
        <v>0</v>
      </c>
      <c r="AM22" s="3">
        <f>IF(D22="x",POWER(AM$3,$AB$2),0)</f>
        <v>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K22" s="3">
        <f>V22</f>
        <v>0</v>
      </c>
      <c r="BL22" s="21">
        <f>SUM(Y22:AM22)+BM22</f>
        <v>0</v>
      </c>
      <c r="BM22" s="3">
        <f>IF(AO22="x",1,0)+IF(AP22="x",1,0)+IF(AQ22="x",1,0)+IF(AR22="x",1,0)+IF(AS22="x",1,0)+IF(AT22="x",1,0)+IF(AU22="x",1,0)+IF(AV22="x",1,0)+IF(AW22="x",1,0)+IF(AX22="x",1,0)+IF(AY22="x",1,0)+IF(AZ22="x",1,0)+IF(BA22="x",1,0)+IF(BB22="x",1,0)+IF(BC22="x",1,0)+IF(BD22="x",1,0)+IF(BE22="x",1,0)+IF(BF22="x",1,0)+IF(BG22="x",1,0)+IF(BH22="x",1,0)</f>
        <v>0</v>
      </c>
      <c r="BN22" s="31"/>
      <c r="BP22" s="83">
        <f t="shared" si="0"/>
      </c>
    </row>
    <row r="23" spans="2:68" ht="15.75">
      <c r="B23" s="25"/>
      <c r="C23" s="64"/>
      <c r="D23" s="18"/>
      <c r="E23" s="18"/>
      <c r="F23" s="18"/>
      <c r="G23" s="18"/>
      <c r="H23" s="18"/>
      <c r="I23" s="20">
        <f>IF(D23="x",1,0)+IF(E23="x",1,0)+IF(F23="x",1,0)+IF(G23="x",1,0)+IF(H23="x",1,0)</f>
        <v>0</v>
      </c>
      <c r="J23" s="18"/>
      <c r="K23" s="18"/>
      <c r="L23" s="18"/>
      <c r="M23" s="18"/>
      <c r="N23" s="18"/>
      <c r="O23" s="20">
        <f>IF(J23="x",1,0)+IF(K23="x",1,0)+IF(L23="x",1,0)+IF(M23="x",1,0)+IF(N23="x",1,0)</f>
        <v>0</v>
      </c>
      <c r="P23" s="18"/>
      <c r="Q23" s="18"/>
      <c r="R23" s="18"/>
      <c r="S23" s="18"/>
      <c r="T23" s="18"/>
      <c r="U23" s="20">
        <f>IF(P23="x",1,0)+IF(Q23="x",1,0)+IF(R23="x",1,0)+IF(S23="x",1,0)+IF(T23="x",1,0)</f>
        <v>0</v>
      </c>
      <c r="V23" s="6">
        <f>I23+O23+U23</f>
        <v>0</v>
      </c>
      <c r="W23" s="85">
        <f>IF(V23&gt;0,BP23,"")</f>
      </c>
      <c r="Y23" s="3">
        <f>IF(T23="x",POWER(Y$3,$AB$2),0)</f>
        <v>0</v>
      </c>
      <c r="Z23" s="21">
        <f>IF(N23="x",POWER(Z$3,$AB$2),0)</f>
        <v>0</v>
      </c>
      <c r="AA23" s="3">
        <f>IF(H23="x",POWER(AA$3,$AB$2),0)</f>
        <v>0</v>
      </c>
      <c r="AB23" s="3">
        <f>IF(S23="x",POWER(AB$3,$AB$2),0)</f>
        <v>0</v>
      </c>
      <c r="AC23" s="3">
        <f>IF(M23="x",POWER(AC$3,$AB$2),0)</f>
        <v>0</v>
      </c>
      <c r="AD23" s="3">
        <f>IF(G23="x",POWER(AD$3,$AB$2),0)</f>
        <v>0</v>
      </c>
      <c r="AE23" s="3">
        <f>IF(R23="x",POWER(AE$3,$AB$2),0)</f>
        <v>0</v>
      </c>
      <c r="AF23" s="3">
        <f>IF(L23="x",POWER(AF$3,$AB$2),0)</f>
        <v>0</v>
      </c>
      <c r="AG23" s="3">
        <f>IF(F23="x",POWER(AG$3,$AB$2),0)</f>
        <v>0</v>
      </c>
      <c r="AH23" s="3">
        <f>IF(Q23="x",POWER(AH$3,$AB$2),0)</f>
        <v>0</v>
      </c>
      <c r="AI23" s="3">
        <f>IF(K23="x",POWER(AI$3,$AB$2),0)</f>
        <v>0</v>
      </c>
      <c r="AJ23" s="3">
        <f>IF(E23="x",POWER(AJ$3,$AB$2),0)</f>
        <v>0</v>
      </c>
      <c r="AK23" s="3">
        <f>IF(P23="x",POWER(AK$3,$AB$2),0)</f>
        <v>0</v>
      </c>
      <c r="AL23" s="3">
        <f>IF(J23="x",POWER(AL$3,$AB$2),0)</f>
        <v>0</v>
      </c>
      <c r="AM23" s="3">
        <f>IF(D23="x",POWER(AM$3,$AB$2),0)</f>
        <v>0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K23" s="3">
        <f>V23</f>
        <v>0</v>
      </c>
      <c r="BL23" s="21">
        <f>SUM(Y23:AM23)+BM23</f>
        <v>0</v>
      </c>
      <c r="BM23" s="3">
        <f>IF(AO23="x",1,0)+IF(AP23="x",1,0)+IF(AQ23="x",1,0)+IF(AR23="x",1,0)+IF(AS23="x",1,0)+IF(AT23="x",1,0)+IF(AU23="x",1,0)+IF(AV23="x",1,0)+IF(AW23="x",1,0)+IF(AX23="x",1,0)+IF(AY23="x",1,0)+IF(AZ23="x",1,0)+IF(BA23="x",1,0)+IF(BB23="x",1,0)+IF(BC23="x",1,0)+IF(BD23="x",1,0)+IF(BE23="x",1,0)+IF(BF23="x",1,0)+IF(BG23="x",1,0)+IF(BH23="x",1,0)</f>
        <v>0</v>
      </c>
      <c r="BN23" s="31"/>
      <c r="BP23" s="83">
        <f t="shared" si="0"/>
      </c>
    </row>
    <row r="24" spans="2:68" ht="15.75">
      <c r="B24" s="17"/>
      <c r="C24" s="64"/>
      <c r="D24" s="18"/>
      <c r="E24" s="18"/>
      <c r="F24" s="18"/>
      <c r="G24" s="18"/>
      <c r="H24" s="18"/>
      <c r="I24" s="20">
        <f>IF(D24="x",1,0)+IF(E24="x",1,0)+IF(F24="x",1,0)+IF(G24="x",1,0)+IF(H24="x",1,0)</f>
        <v>0</v>
      </c>
      <c r="J24" s="18"/>
      <c r="K24" s="18"/>
      <c r="L24" s="18"/>
      <c r="M24" s="18"/>
      <c r="N24" s="18"/>
      <c r="O24" s="20">
        <f>IF(J24="x",1,0)+IF(K24="x",1,0)+IF(L24="x",1,0)+IF(M24="x",1,0)+IF(N24="x",1,0)</f>
        <v>0</v>
      </c>
      <c r="P24" s="18"/>
      <c r="Q24" s="18"/>
      <c r="R24" s="18"/>
      <c r="S24" s="18"/>
      <c r="T24" s="18"/>
      <c r="U24" s="20">
        <f>IF(P24="x",1,0)+IF(Q24="x",1,0)+IF(R24="x",1,0)+IF(S24="x",1,0)+IF(T24="x",1,0)</f>
        <v>0</v>
      </c>
      <c r="V24" s="6">
        <f>I24+O24+U24</f>
        <v>0</v>
      </c>
      <c r="W24" s="85">
        <f>IF(V24&gt;0,BP24,"")</f>
      </c>
      <c r="X24" s="5"/>
      <c r="Y24" s="3">
        <f>IF(T24="x",POWER(Y$3,$AB$2),0)</f>
        <v>0</v>
      </c>
      <c r="Z24" s="21">
        <f>IF(N24="x",POWER(Z$3,$AB$2),0)</f>
        <v>0</v>
      </c>
      <c r="AA24" s="3">
        <f>IF(H24="x",POWER(AA$3,$AB$2),0)</f>
        <v>0</v>
      </c>
      <c r="AB24" s="3">
        <f>IF(S24="x",POWER(AB$3,$AB$2),0)</f>
        <v>0</v>
      </c>
      <c r="AC24" s="3">
        <f>IF(M24="x",POWER(AC$3,$AB$2),0)</f>
        <v>0</v>
      </c>
      <c r="AD24" s="3">
        <f>IF(G24="x",POWER(AD$3,$AB$2),0)</f>
        <v>0</v>
      </c>
      <c r="AE24" s="3">
        <f>IF(R24="x",POWER(AE$3,$AB$2),0)</f>
        <v>0</v>
      </c>
      <c r="AF24" s="3">
        <f>IF(L24="x",POWER(AF$3,$AB$2),0)</f>
        <v>0</v>
      </c>
      <c r="AG24" s="3">
        <f>IF(F24="x",POWER(AG$3,$AB$2),0)</f>
        <v>0</v>
      </c>
      <c r="AH24" s="3">
        <f>IF(Q24="x",POWER(AH$3,$AB$2),0)</f>
        <v>0</v>
      </c>
      <c r="AI24" s="3">
        <f>IF(K24="x",POWER(AI$3,$AB$2),0)</f>
        <v>0</v>
      </c>
      <c r="AJ24" s="3">
        <f>IF(E24="x",POWER(AJ$3,$AB$2),0)</f>
        <v>0</v>
      </c>
      <c r="AK24" s="3">
        <f>IF(P24="x",POWER(AK$3,$AB$2),0)</f>
        <v>0</v>
      </c>
      <c r="AL24" s="3">
        <f>IF(J24="x",POWER(AL$3,$AB$2),0)</f>
        <v>0</v>
      </c>
      <c r="AM24" s="3">
        <f>IF(D24="x",POWER(AM$3,$AB$2),0)</f>
        <v>0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K24" s="3">
        <f>V24</f>
        <v>0</v>
      </c>
      <c r="BL24" s="21">
        <f>SUM(Y24:AM24)+BM24</f>
        <v>0</v>
      </c>
      <c r="BM24" s="3">
        <f>IF(AO24="x",1,0)+IF(AP24="x",1,0)+IF(AQ24="x",1,0)+IF(AR24="x",1,0)+IF(AS24="x",1,0)+IF(AT24="x",1,0)+IF(AU24="x",1,0)+IF(AV24="x",1,0)+IF(AW24="x",1,0)+IF(AX24="x",1,0)+IF(AY24="x",1,0)+IF(AZ24="x",1,0)+IF(BA24="x",1,0)+IF(BB24="x",1,0)+IF(BC24="x",1,0)+IF(BD24="x",1,0)+IF(BE24="x",1,0)+IF(BF24="x",1,0)+IF(BG24="x",1,0)+IF(BH24="x",1,0)</f>
        <v>0</v>
      </c>
      <c r="BN24" s="31"/>
      <c r="BP24" s="83">
        <f t="shared" si="0"/>
      </c>
    </row>
    <row r="25" spans="2:68" ht="15.75">
      <c r="B25" s="25"/>
      <c r="C25" s="1"/>
      <c r="D25" s="18"/>
      <c r="E25" s="18"/>
      <c r="F25" s="18"/>
      <c r="G25" s="18"/>
      <c r="H25" s="18"/>
      <c r="I25" s="20">
        <f>IF(D25="x",1,0)+IF(E25="x",1,0)+IF(F25="x",1,0)+IF(G25="x",1,0)+IF(H25="x",1,0)</f>
        <v>0</v>
      </c>
      <c r="J25" s="18"/>
      <c r="K25" s="18"/>
      <c r="L25" s="18"/>
      <c r="M25" s="18"/>
      <c r="N25" s="18"/>
      <c r="O25" s="20">
        <f>IF(J25="x",1,0)+IF(K25="x",1,0)+IF(L25="x",1,0)+IF(M25="x",1,0)+IF(N25="x",1,0)</f>
        <v>0</v>
      </c>
      <c r="P25" s="18"/>
      <c r="Q25" s="18"/>
      <c r="R25" s="18"/>
      <c r="S25" s="18"/>
      <c r="T25" s="18"/>
      <c r="U25" s="20">
        <f>IF(P25="x",1,0)+IF(Q25="x",1,0)+IF(R25="x",1,0)+IF(S25="x",1,0)+IF(T25="x",1,0)</f>
        <v>0</v>
      </c>
      <c r="V25" s="6">
        <f>I25+O25+U25</f>
        <v>0</v>
      </c>
      <c r="W25" s="85">
        <f>IF(V25&gt;0,BP25,"")</f>
      </c>
      <c r="Y25" s="3">
        <f>IF(T25="x",POWER(Y$3,$AB$2),0)</f>
        <v>0</v>
      </c>
      <c r="Z25" s="21">
        <f>IF(N25="x",POWER(Z$3,$AB$2),0)</f>
        <v>0</v>
      </c>
      <c r="AA25" s="3">
        <f>IF(H25="x",POWER(AA$3,$AB$2),0)</f>
        <v>0</v>
      </c>
      <c r="AB25" s="3">
        <f>IF(S25="x",POWER(AB$3,$AB$2),0)</f>
        <v>0</v>
      </c>
      <c r="AC25" s="3">
        <f>IF(M25="x",POWER(AC$3,$AB$2),0)</f>
        <v>0</v>
      </c>
      <c r="AD25" s="3">
        <f>IF(G25="x",POWER(AD$3,$AB$2),0)</f>
        <v>0</v>
      </c>
      <c r="AE25" s="3">
        <f>IF(R25="x",POWER(AE$3,$AB$2),0)</f>
        <v>0</v>
      </c>
      <c r="AF25" s="3">
        <f>IF(L25="x",POWER(AF$3,$AB$2),0)</f>
        <v>0</v>
      </c>
      <c r="AG25" s="3">
        <f>IF(F25="x",POWER(AG$3,$AB$2),0)</f>
        <v>0</v>
      </c>
      <c r="AH25" s="3">
        <f>IF(Q25="x",POWER(AH$3,$AB$2),0)</f>
        <v>0</v>
      </c>
      <c r="AI25" s="3">
        <f>IF(K25="x",POWER(AI$3,$AB$2),0)</f>
        <v>0</v>
      </c>
      <c r="AJ25" s="3">
        <f>IF(E25="x",POWER(AJ$3,$AB$2),0)</f>
        <v>0</v>
      </c>
      <c r="AK25" s="3">
        <f>IF(P25="x",POWER(AK$3,$AB$2),0)</f>
        <v>0</v>
      </c>
      <c r="AL25" s="3">
        <f>IF(J25="x",POWER(AL$3,$AB$2),0)</f>
        <v>0</v>
      </c>
      <c r="AM25" s="3">
        <f>IF(D25="x",POWER(AM$3,$AB$2),0)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K25" s="3">
        <f>V25</f>
        <v>0</v>
      </c>
      <c r="BL25" s="21">
        <f>SUM(Y25:AM25)+BM25</f>
        <v>0</v>
      </c>
      <c r="BM25" s="3">
        <f>IF(AO25="x",1,0)+IF(AP25="x",1,0)+IF(AQ25="x",1,0)+IF(AR25="x",1,0)+IF(AS25="x",1,0)+IF(AT25="x",1,0)+IF(AU25="x",1,0)+IF(AV25="x",1,0)+IF(AW25="x",1,0)+IF(AX25="x",1,0)+IF(AY25="x",1,0)+IF(AZ25="x",1,0)+IF(BA25="x",1,0)+IF(BB25="x",1,0)+IF(BC25="x",1,0)+IF(BD25="x",1,0)+IF(BE25="x",1,0)+IF(BF25="x",1,0)+IF(BG25="x",1,0)+IF(BH25="x",1,0)</f>
        <v>0</v>
      </c>
      <c r="BN25" s="31"/>
      <c r="BP25" s="83">
        <f t="shared" si="0"/>
      </c>
    </row>
    <row r="26" spans="2:68" ht="15.75">
      <c r="B26" s="25"/>
      <c r="C26" s="1"/>
      <c r="D26" s="18"/>
      <c r="E26" s="18"/>
      <c r="F26" s="18"/>
      <c r="G26" s="18"/>
      <c r="H26" s="18"/>
      <c r="I26" s="20">
        <f>IF(D26="x",1,0)+IF(E26="x",1,0)+IF(F26="x",1,0)+IF(G26="x",1,0)+IF(H26="x",1,0)</f>
        <v>0</v>
      </c>
      <c r="J26" s="18"/>
      <c r="K26" s="18"/>
      <c r="L26" s="18"/>
      <c r="M26" s="18"/>
      <c r="N26" s="18"/>
      <c r="O26" s="20">
        <f>IF(J26="x",1,0)+IF(K26="x",1,0)+IF(L26="x",1,0)+IF(M26="x",1,0)+IF(N26="x",1,0)</f>
        <v>0</v>
      </c>
      <c r="P26" s="18"/>
      <c r="Q26" s="18"/>
      <c r="R26" s="18"/>
      <c r="S26" s="18"/>
      <c r="T26" s="18"/>
      <c r="U26" s="20">
        <f>IF(P26="x",1,0)+IF(Q26="x",1,0)+IF(R26="x",1,0)+IF(S26="x",1,0)+IF(T26="x",1,0)</f>
        <v>0</v>
      </c>
      <c r="V26" s="6">
        <f>I26+O26+U26</f>
        <v>0</v>
      </c>
      <c r="W26" s="85">
        <f>IF(V26&gt;0,BP26,"")</f>
      </c>
      <c r="Y26" s="3">
        <f>IF(T26="x",POWER(Y$3,$AB$2),0)</f>
        <v>0</v>
      </c>
      <c r="Z26" s="21">
        <f>IF(N26="x",POWER(Z$3,$AB$2),0)</f>
        <v>0</v>
      </c>
      <c r="AA26" s="3">
        <f>IF(H26="x",POWER(AA$3,$AB$2),0)</f>
        <v>0</v>
      </c>
      <c r="AB26" s="3">
        <f>IF(S26="x",POWER(AB$3,$AB$2),0)</f>
        <v>0</v>
      </c>
      <c r="AC26" s="3">
        <f>IF(M26="x",POWER(AC$3,$AB$2),0)</f>
        <v>0</v>
      </c>
      <c r="AD26" s="3">
        <f>IF(G26="x",POWER(AD$3,$AB$2),0)</f>
        <v>0</v>
      </c>
      <c r="AE26" s="3">
        <f>IF(R26="x",POWER(AE$3,$AB$2),0)</f>
        <v>0</v>
      </c>
      <c r="AF26" s="3">
        <f>IF(L26="x",POWER(AF$3,$AB$2),0)</f>
        <v>0</v>
      </c>
      <c r="AG26" s="3">
        <f>IF(F26="x",POWER(AG$3,$AB$2),0)</f>
        <v>0</v>
      </c>
      <c r="AH26" s="3">
        <f>IF(Q26="x",POWER(AH$3,$AB$2),0)</f>
        <v>0</v>
      </c>
      <c r="AI26" s="3">
        <f>IF(K26="x",POWER(AI$3,$AB$2),0)</f>
        <v>0</v>
      </c>
      <c r="AJ26" s="3">
        <f>IF(E26="x",POWER(AJ$3,$AB$2),0)</f>
        <v>0</v>
      </c>
      <c r="AK26" s="3">
        <f>IF(P26="x",POWER(AK$3,$AB$2),0)</f>
        <v>0</v>
      </c>
      <c r="AL26" s="3">
        <f>IF(J26="x",POWER(AL$3,$AB$2),0)</f>
        <v>0</v>
      </c>
      <c r="AM26" s="3">
        <f>IF(D26="x",POWER(AM$3,$AB$2),0)</f>
        <v>0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K26" s="3">
        <f>V26</f>
        <v>0</v>
      </c>
      <c r="BL26" s="21">
        <f>SUM(Y26:AM26)+BM26</f>
        <v>0</v>
      </c>
      <c r="BM26" s="3">
        <f>IF(AO26="x",1,0)+IF(AP26="x",1,0)+IF(AQ26="x",1,0)+IF(AR26="x",1,0)+IF(AS26="x",1,0)+IF(AT26="x",1,0)+IF(AU26="x",1,0)+IF(AV26="x",1,0)+IF(AW26="x",1,0)+IF(AX26="x",1,0)+IF(AY26="x",1,0)+IF(AZ26="x",1,0)+IF(BA26="x",1,0)+IF(BB26="x",1,0)+IF(BC26="x",1,0)+IF(BD26="x",1,0)+IF(BE26="x",1,0)+IF(BF26="x",1,0)+IF(BG26="x",1,0)+IF(BH26="x",1,0)</f>
        <v>0</v>
      </c>
      <c r="BN26" s="31"/>
      <c r="BP26" s="83">
        <f t="shared" si="0"/>
      </c>
    </row>
    <row r="27" spans="2:68" ht="15.75">
      <c r="B27" s="2"/>
      <c r="C27" s="1"/>
      <c r="D27" s="18"/>
      <c r="E27" s="18"/>
      <c r="F27" s="18"/>
      <c r="G27" s="18"/>
      <c r="H27" s="18"/>
      <c r="I27" s="20">
        <f>IF(D27="x",1,0)+IF(E27="x",1,0)+IF(F27="x",1,0)+IF(G27="x",1,0)+IF(H27="x",1,0)</f>
        <v>0</v>
      </c>
      <c r="J27" s="18"/>
      <c r="K27" s="18"/>
      <c r="L27" s="18"/>
      <c r="M27" s="18"/>
      <c r="N27" s="18"/>
      <c r="O27" s="20">
        <f>IF(J27="x",1,0)+IF(K27="x",1,0)+IF(L27="x",1,0)+IF(M27="x",1,0)+IF(N27="x",1,0)</f>
        <v>0</v>
      </c>
      <c r="P27" s="18"/>
      <c r="Q27" s="18"/>
      <c r="R27" s="18"/>
      <c r="S27" s="18"/>
      <c r="T27" s="18"/>
      <c r="U27" s="20">
        <f>IF(P27="x",1,0)+IF(Q27="x",1,0)+IF(R27="x",1,0)+IF(S27="x",1,0)+IF(T27="x",1,0)</f>
        <v>0</v>
      </c>
      <c r="V27" s="6">
        <f>I27+O27+U27</f>
        <v>0</v>
      </c>
      <c r="W27" s="85">
        <f>IF(V27&gt;0,BP27,"")</f>
      </c>
      <c r="Y27" s="3">
        <f>IF(T27="x",POWER(Y$3,$AB$2),0)</f>
        <v>0</v>
      </c>
      <c r="Z27" s="21">
        <f>IF(N27="x",POWER(Z$3,$AB$2),0)</f>
        <v>0</v>
      </c>
      <c r="AA27" s="3">
        <f>IF(H27="x",POWER(AA$3,$AB$2),0)</f>
        <v>0</v>
      </c>
      <c r="AB27" s="3">
        <f>IF(S27="x",POWER(AB$3,$AB$2),0)</f>
        <v>0</v>
      </c>
      <c r="AC27" s="3">
        <f>IF(M27="x",POWER(AC$3,$AB$2),0)</f>
        <v>0</v>
      </c>
      <c r="AD27" s="3">
        <f>IF(G27="x",POWER(AD$3,$AB$2),0)</f>
        <v>0</v>
      </c>
      <c r="AE27" s="3">
        <f>IF(R27="x",POWER(AE$3,$AB$2),0)</f>
        <v>0</v>
      </c>
      <c r="AF27" s="3">
        <f>IF(L27="x",POWER(AF$3,$AB$2),0)</f>
        <v>0</v>
      </c>
      <c r="AG27" s="3">
        <f>IF(F27="x",POWER(AG$3,$AB$2),0)</f>
        <v>0</v>
      </c>
      <c r="AH27" s="3">
        <f>IF(Q27="x",POWER(AH$3,$AB$2),0)</f>
        <v>0</v>
      </c>
      <c r="AI27" s="3">
        <f>IF(K27="x",POWER(AI$3,$AB$2),0)</f>
        <v>0</v>
      </c>
      <c r="AJ27" s="3">
        <f>IF(E27="x",POWER(AJ$3,$AB$2),0)</f>
        <v>0</v>
      </c>
      <c r="AK27" s="3">
        <f>IF(P27="x",POWER(AK$3,$AB$2),0)</f>
        <v>0</v>
      </c>
      <c r="AL27" s="3">
        <f>IF(J27="x",POWER(AL$3,$AB$2),0)</f>
        <v>0</v>
      </c>
      <c r="AM27" s="3">
        <f>IF(D27="x",POWER(AM$3,$AB$2),0)</f>
        <v>0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K27" s="3">
        <f>V27</f>
        <v>0</v>
      </c>
      <c r="BL27" s="21">
        <f>SUM(Y27:AM27)+BM27</f>
        <v>0</v>
      </c>
      <c r="BM27" s="3">
        <f>IF(AO27="x",1,0)+IF(AP27="x",1,0)+IF(AQ27="x",1,0)+IF(AR27="x",1,0)+IF(AS27="x",1,0)+IF(AT27="x",1,0)+IF(AU27="x",1,0)+IF(AV27="x",1,0)+IF(AW27="x",1,0)+IF(AX27="x",1,0)+IF(AY27="x",1,0)+IF(AZ27="x",1,0)+IF(BA27="x",1,0)+IF(BB27="x",1,0)+IF(BC27="x",1,0)+IF(BD27="x",1,0)+IF(BE27="x",1,0)+IF(BF27="x",1,0)+IF(BG27="x",1,0)+IF(BH27="x",1,0)</f>
        <v>0</v>
      </c>
      <c r="BN27" s="31"/>
      <c r="BP27" s="83">
        <f t="shared" si="0"/>
      </c>
    </row>
    <row r="28" spans="2:68" ht="15.75">
      <c r="B28" s="2"/>
      <c r="C28" s="1"/>
      <c r="D28" s="18"/>
      <c r="E28" s="18"/>
      <c r="F28" s="18"/>
      <c r="G28" s="18"/>
      <c r="H28" s="18"/>
      <c r="I28" s="20">
        <f>IF(D28="x",1,0)+IF(E28="x",1,0)+IF(F28="x",1,0)+IF(G28="x",1,0)+IF(H28="x",1,0)</f>
        <v>0</v>
      </c>
      <c r="J28" s="18"/>
      <c r="K28" s="18"/>
      <c r="L28" s="18"/>
      <c r="M28" s="18"/>
      <c r="N28" s="18"/>
      <c r="O28" s="20">
        <f>IF(J28="x",1,0)+IF(K28="x",1,0)+IF(L28="x",1,0)+IF(M28="x",1,0)+IF(N28="x",1,0)</f>
        <v>0</v>
      </c>
      <c r="P28" s="18"/>
      <c r="Q28" s="18"/>
      <c r="R28" s="18"/>
      <c r="S28" s="18"/>
      <c r="T28" s="18"/>
      <c r="U28" s="20">
        <f>IF(P28="x",1,0)+IF(Q28="x",1,0)+IF(R28="x",1,0)+IF(S28="x",1,0)+IF(T28="x",1,0)</f>
        <v>0</v>
      </c>
      <c r="V28" s="6">
        <f>I28+O28+U28</f>
        <v>0</v>
      </c>
      <c r="W28" s="85">
        <f>IF(V28&gt;0,BP28,"")</f>
      </c>
      <c r="Y28" s="3">
        <f>IF(T28="x",POWER(Y$3,$AB$2),0)</f>
        <v>0</v>
      </c>
      <c r="Z28" s="21">
        <f>IF(N28="x",POWER(Z$3,$AB$2),0)</f>
        <v>0</v>
      </c>
      <c r="AA28" s="3">
        <f>IF(H28="x",POWER(AA$3,$AB$2),0)</f>
        <v>0</v>
      </c>
      <c r="AB28" s="3">
        <f>IF(S28="x",POWER(AB$3,$AB$2),0)</f>
        <v>0</v>
      </c>
      <c r="AC28" s="3">
        <f>IF(M28="x",POWER(AC$3,$AB$2),0)</f>
        <v>0</v>
      </c>
      <c r="AD28" s="3">
        <f>IF(G28="x",POWER(AD$3,$AB$2),0)</f>
        <v>0</v>
      </c>
      <c r="AE28" s="3">
        <f>IF(R28="x",POWER(AE$3,$AB$2),0)</f>
        <v>0</v>
      </c>
      <c r="AF28" s="3">
        <f>IF(L28="x",POWER(AF$3,$AB$2),0)</f>
        <v>0</v>
      </c>
      <c r="AG28" s="3">
        <f>IF(F28="x",POWER(AG$3,$AB$2),0)</f>
        <v>0</v>
      </c>
      <c r="AH28" s="3">
        <f>IF(Q28="x",POWER(AH$3,$AB$2),0)</f>
        <v>0</v>
      </c>
      <c r="AI28" s="3">
        <f>IF(K28="x",POWER(AI$3,$AB$2),0)</f>
        <v>0</v>
      </c>
      <c r="AJ28" s="3">
        <f>IF(E28="x",POWER(AJ$3,$AB$2),0)</f>
        <v>0</v>
      </c>
      <c r="AK28" s="3">
        <f>IF(P28="x",POWER(AK$3,$AB$2),0)</f>
        <v>0</v>
      </c>
      <c r="AL28" s="3">
        <f>IF(J28="x",POWER(AL$3,$AB$2),0)</f>
        <v>0</v>
      </c>
      <c r="AM28" s="3">
        <f>IF(D28="x",POWER(AM$3,$AB$2),0)</f>
        <v>0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K28" s="3">
        <f>V28</f>
        <v>0</v>
      </c>
      <c r="BL28" s="21">
        <f>SUM(Y28:AM28)+BM28</f>
        <v>0</v>
      </c>
      <c r="BM28" s="3">
        <f>IF(AO28="x",1,0)+IF(AP28="x",1,0)+IF(AQ28="x",1,0)+IF(AR28="x",1,0)+IF(AS28="x",1,0)+IF(AT28="x",1,0)+IF(AU28="x",1,0)+IF(AV28="x",1,0)+IF(AW28="x",1,0)+IF(AX28="x",1,0)+IF(AY28="x",1,0)+IF(AZ28="x",1,0)+IF(BA28="x",1,0)+IF(BB28="x",1,0)+IF(BC28="x",1,0)+IF(BD28="x",1,0)+IF(BE28="x",1,0)+IF(BF28="x",1,0)+IF(BG28="x",1,0)+IF(BH28="x",1,0)</f>
        <v>0</v>
      </c>
      <c r="BN28" s="31"/>
      <c r="BP28" s="83">
        <f t="shared" si="0"/>
      </c>
    </row>
    <row r="29" spans="2:68" ht="15.75">
      <c r="B29" s="2"/>
      <c r="C29" s="1"/>
      <c r="D29" s="18"/>
      <c r="E29" s="18"/>
      <c r="F29" s="18"/>
      <c r="G29" s="18"/>
      <c r="H29" s="18"/>
      <c r="I29" s="20">
        <f>IF(D29="x",1,0)+IF(E29="x",1,0)+IF(F29="x",1,0)+IF(G29="x",1,0)+IF(H29="x",1,0)</f>
        <v>0</v>
      </c>
      <c r="J29" s="18"/>
      <c r="K29" s="18"/>
      <c r="L29" s="18"/>
      <c r="M29" s="18"/>
      <c r="N29" s="18"/>
      <c r="O29" s="20">
        <f>IF(J29="x",1,0)+IF(K29="x",1,0)+IF(L29="x",1,0)+IF(M29="x",1,0)+IF(N29="x",1,0)</f>
        <v>0</v>
      </c>
      <c r="P29" s="18"/>
      <c r="Q29" s="18"/>
      <c r="R29" s="18"/>
      <c r="S29" s="18"/>
      <c r="T29" s="18"/>
      <c r="U29" s="20">
        <f>IF(P29="x",1,0)+IF(Q29="x",1,0)+IF(R29="x",1,0)+IF(S29="x",1,0)+IF(T29="x",1,0)</f>
        <v>0</v>
      </c>
      <c r="V29" s="6">
        <f>I29+O29+U29</f>
        <v>0</v>
      </c>
      <c r="W29" s="85">
        <f>IF(V29&gt;0,BP29,"")</f>
      </c>
      <c r="Y29" s="3">
        <f>IF(T29="x",POWER(Y$3,$AB$2),0)</f>
        <v>0</v>
      </c>
      <c r="Z29" s="21">
        <f>IF(N29="x",POWER(Z$3,$AB$2),0)</f>
        <v>0</v>
      </c>
      <c r="AA29" s="3">
        <f>IF(H29="x",POWER(AA$3,$AB$2),0)</f>
        <v>0</v>
      </c>
      <c r="AB29" s="3">
        <f>IF(S29="x",POWER(AB$3,$AB$2),0)</f>
        <v>0</v>
      </c>
      <c r="AC29" s="3">
        <f>IF(M29="x",POWER(AC$3,$AB$2),0)</f>
        <v>0</v>
      </c>
      <c r="AD29" s="3">
        <f>IF(G29="x",POWER(AD$3,$AB$2),0)</f>
        <v>0</v>
      </c>
      <c r="AE29" s="3">
        <f>IF(R29="x",POWER(AE$3,$AB$2),0)</f>
        <v>0</v>
      </c>
      <c r="AF29" s="3">
        <f>IF(L29="x",POWER(AF$3,$AB$2),0)</f>
        <v>0</v>
      </c>
      <c r="AG29" s="3">
        <f>IF(F29="x",POWER(AG$3,$AB$2),0)</f>
        <v>0</v>
      </c>
      <c r="AH29" s="3">
        <f>IF(Q29="x",POWER(AH$3,$AB$2),0)</f>
        <v>0</v>
      </c>
      <c r="AI29" s="3">
        <f>IF(K29="x",POWER(AI$3,$AB$2),0)</f>
        <v>0</v>
      </c>
      <c r="AJ29" s="3">
        <f>IF(E29="x",POWER(AJ$3,$AB$2),0)</f>
        <v>0</v>
      </c>
      <c r="AK29" s="3">
        <f>IF(P29="x",POWER(AK$3,$AB$2),0)</f>
        <v>0</v>
      </c>
      <c r="AL29" s="3">
        <f>IF(J29="x",POWER(AL$3,$AB$2),0)</f>
        <v>0</v>
      </c>
      <c r="AM29" s="3">
        <f>IF(D29="x",POWER(AM$3,$AB$2),0)</f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K29" s="3">
        <f>V29</f>
        <v>0</v>
      </c>
      <c r="BL29" s="21">
        <f>SUM(Y29:AM29)+BM29</f>
        <v>0</v>
      </c>
      <c r="BM29" s="3">
        <f>IF(AO29="x",1,0)+IF(AP29="x",1,0)+IF(AQ29="x",1,0)+IF(AR29="x",1,0)+IF(AS29="x",1,0)+IF(AT29="x",1,0)+IF(AU29="x",1,0)+IF(AV29="x",1,0)+IF(AW29="x",1,0)+IF(AX29="x",1,0)+IF(AY29="x",1,0)+IF(AZ29="x",1,0)+IF(BA29="x",1,0)+IF(BB29="x",1,0)+IF(BC29="x",1,0)+IF(BD29="x",1,0)+IF(BE29="x",1,0)+IF(BF29="x",1,0)+IF(BG29="x",1,0)+IF(BH29="x",1,0)</f>
        <v>0</v>
      </c>
      <c r="BN29" s="31"/>
      <c r="BP29" s="83">
        <f t="shared" si="0"/>
      </c>
    </row>
    <row r="30" spans="2:68" ht="15.75">
      <c r="B30" s="2"/>
      <c r="C30" s="1"/>
      <c r="D30" s="18"/>
      <c r="E30" s="18"/>
      <c r="F30" s="18"/>
      <c r="G30" s="18"/>
      <c r="H30" s="18"/>
      <c r="I30" s="20">
        <f>IF(D30="x",1,0)+IF(E30="x",1,0)+IF(F30="x",1,0)+IF(G30="x",1,0)+IF(H30="x",1,0)</f>
        <v>0</v>
      </c>
      <c r="J30" s="18"/>
      <c r="K30" s="18"/>
      <c r="L30" s="18"/>
      <c r="M30" s="18"/>
      <c r="N30" s="18"/>
      <c r="O30" s="20">
        <f>IF(J30="x",1,0)+IF(K30="x",1,0)+IF(L30="x",1,0)+IF(M30="x",1,0)+IF(N30="x",1,0)</f>
        <v>0</v>
      </c>
      <c r="P30" s="18"/>
      <c r="Q30" s="18"/>
      <c r="R30" s="18"/>
      <c r="S30" s="18"/>
      <c r="T30" s="18"/>
      <c r="U30" s="20">
        <f>IF(P30="x",1,0)+IF(Q30="x",1,0)+IF(R30="x",1,0)+IF(S30="x",1,0)+IF(T30="x",1,0)</f>
        <v>0</v>
      </c>
      <c r="V30" s="6">
        <f>I30+O30+U30</f>
        <v>0</v>
      </c>
      <c r="W30" s="85">
        <f>IF(V30&gt;0,BP30,"")</f>
      </c>
      <c r="Y30" s="3">
        <f>IF(T30="x",POWER(Y$3,$AB$2),0)</f>
        <v>0</v>
      </c>
      <c r="Z30" s="21">
        <f>IF(N30="x",POWER(Z$3,$AB$2),0)</f>
        <v>0</v>
      </c>
      <c r="AA30" s="3">
        <f>IF(H30="x",POWER(AA$3,$AB$2),0)</f>
        <v>0</v>
      </c>
      <c r="AB30" s="3">
        <f>IF(S30="x",POWER(AB$3,$AB$2),0)</f>
        <v>0</v>
      </c>
      <c r="AC30" s="3">
        <f>IF(M30="x",POWER(AC$3,$AB$2),0)</f>
        <v>0</v>
      </c>
      <c r="AD30" s="3">
        <f>IF(G30="x",POWER(AD$3,$AB$2),0)</f>
        <v>0</v>
      </c>
      <c r="AE30" s="3">
        <f>IF(R30="x",POWER(AE$3,$AB$2),0)</f>
        <v>0</v>
      </c>
      <c r="AF30" s="3">
        <f>IF(L30="x",POWER(AF$3,$AB$2),0)</f>
        <v>0</v>
      </c>
      <c r="AG30" s="3">
        <f>IF(F30="x",POWER(AG$3,$AB$2),0)</f>
        <v>0</v>
      </c>
      <c r="AH30" s="3">
        <f>IF(Q30="x",POWER(AH$3,$AB$2),0)</f>
        <v>0</v>
      </c>
      <c r="AI30" s="3">
        <f>IF(K30="x",POWER(AI$3,$AB$2),0)</f>
        <v>0</v>
      </c>
      <c r="AJ30" s="3">
        <f>IF(E30="x",POWER(AJ$3,$AB$2),0)</f>
        <v>0</v>
      </c>
      <c r="AK30" s="3">
        <f>IF(P30="x",POWER(AK$3,$AB$2),0)</f>
        <v>0</v>
      </c>
      <c r="AL30" s="3">
        <f>IF(J30="x",POWER(AL$3,$AB$2),0)</f>
        <v>0</v>
      </c>
      <c r="AM30" s="3">
        <f>IF(D30="x",POWER(AM$3,$AB$2),0)</f>
        <v>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K30" s="3">
        <f>V30</f>
        <v>0</v>
      </c>
      <c r="BL30" s="21">
        <f>SUM(Y30:AM30)+BM30</f>
        <v>0</v>
      </c>
      <c r="BM30" s="3">
        <f>IF(AO30="x",1,0)+IF(AP30="x",1,0)+IF(AQ30="x",1,0)+IF(AR30="x",1,0)+IF(AS30="x",1,0)+IF(AT30="x",1,0)+IF(AU30="x",1,0)+IF(AV30="x",1,0)+IF(AW30="x",1,0)+IF(AX30="x",1,0)+IF(AY30="x",1,0)+IF(AZ30="x",1,0)+IF(BA30="x",1,0)+IF(BB30="x",1,0)+IF(BC30="x",1,0)+IF(BD30="x",1,0)+IF(BE30="x",1,0)+IF(BF30="x",1,0)+IF(BG30="x",1,0)+IF(BH30="x",1,0)</f>
        <v>0</v>
      </c>
      <c r="BN30" s="31"/>
      <c r="BP30" s="83">
        <f t="shared" si="0"/>
      </c>
    </row>
    <row r="31" spans="2:68" ht="15.75">
      <c r="B31" s="2"/>
      <c r="C31" s="1"/>
      <c r="D31" s="18"/>
      <c r="E31" s="18"/>
      <c r="F31" s="18"/>
      <c r="G31" s="18"/>
      <c r="H31" s="18"/>
      <c r="I31" s="20">
        <f>IF(D31="x",1,0)+IF(E31="x",1,0)+IF(F31="x",1,0)+IF(G31="x",1,0)+IF(H31="x",1,0)</f>
        <v>0</v>
      </c>
      <c r="J31" s="18"/>
      <c r="K31" s="18"/>
      <c r="L31" s="18"/>
      <c r="M31" s="18"/>
      <c r="N31" s="18"/>
      <c r="O31" s="20">
        <f>IF(J31="x",1,0)+IF(K31="x",1,0)+IF(L31="x",1,0)+IF(M31="x",1,0)+IF(N31="x",1,0)</f>
        <v>0</v>
      </c>
      <c r="P31" s="18"/>
      <c r="Q31" s="18"/>
      <c r="R31" s="18"/>
      <c r="S31" s="18"/>
      <c r="T31" s="18"/>
      <c r="U31" s="20">
        <f>IF(P31="x",1,0)+IF(Q31="x",1,0)+IF(R31="x",1,0)+IF(S31="x",1,0)+IF(T31="x",1,0)</f>
        <v>0</v>
      </c>
      <c r="V31" s="6">
        <f>I31+O31+U31</f>
        <v>0</v>
      </c>
      <c r="W31" s="85">
        <f>IF(V31&gt;0,BP31,"")</f>
      </c>
      <c r="Y31" s="3">
        <f>IF(T31="x",POWER(Y$3,$AB$2),0)</f>
        <v>0</v>
      </c>
      <c r="Z31" s="21">
        <f>IF(N31="x",POWER(Z$3,$AB$2),0)</f>
        <v>0</v>
      </c>
      <c r="AA31" s="3">
        <f>IF(H31="x",POWER(AA$3,$AB$2),0)</f>
        <v>0</v>
      </c>
      <c r="AB31" s="3">
        <f>IF(S31="x",POWER(AB$3,$AB$2),0)</f>
        <v>0</v>
      </c>
      <c r="AC31" s="3">
        <f>IF(M31="x",POWER(AC$3,$AB$2),0)</f>
        <v>0</v>
      </c>
      <c r="AD31" s="3">
        <f>IF(G31="x",POWER(AD$3,$AB$2),0)</f>
        <v>0</v>
      </c>
      <c r="AE31" s="3">
        <f>IF(R31="x",POWER(AE$3,$AB$2),0)</f>
        <v>0</v>
      </c>
      <c r="AF31" s="3">
        <f>IF(L31="x",POWER(AF$3,$AB$2),0)</f>
        <v>0</v>
      </c>
      <c r="AG31" s="3">
        <f>IF(F31="x",POWER(AG$3,$AB$2),0)</f>
        <v>0</v>
      </c>
      <c r="AH31" s="3">
        <f>IF(Q31="x",POWER(AH$3,$AB$2),0)</f>
        <v>0</v>
      </c>
      <c r="AI31" s="3">
        <f>IF(K31="x",POWER(AI$3,$AB$2),0)</f>
        <v>0</v>
      </c>
      <c r="AJ31" s="3">
        <f>IF(E31="x",POWER(AJ$3,$AB$2),0)</f>
        <v>0</v>
      </c>
      <c r="AK31" s="3">
        <f>IF(P31="x",POWER(AK$3,$AB$2),0)</f>
        <v>0</v>
      </c>
      <c r="AL31" s="3">
        <f>IF(J31="x",POWER(AL$3,$AB$2),0)</f>
        <v>0</v>
      </c>
      <c r="AM31" s="3">
        <f>IF(D31="x",POWER(AM$3,$AB$2),0)</f>
        <v>0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K31" s="3">
        <f>V31</f>
        <v>0</v>
      </c>
      <c r="BL31" s="21">
        <f>SUM(Y31:AM31)+BM31</f>
        <v>0</v>
      </c>
      <c r="BM31" s="3">
        <f>IF(AO31="x",1,0)+IF(AP31="x",1,0)+IF(AQ31="x",1,0)+IF(AR31="x",1,0)+IF(AS31="x",1,0)+IF(AT31="x",1,0)+IF(AU31="x",1,0)+IF(AV31="x",1,0)+IF(AW31="x",1,0)+IF(AX31="x",1,0)+IF(AY31="x",1,0)+IF(AZ31="x",1,0)+IF(BA31="x",1,0)+IF(BB31="x",1,0)+IF(BC31="x",1,0)+IF(BD31="x",1,0)+IF(BE31="x",1,0)+IF(BF31="x",1,0)+IF(BG31="x",1,0)+IF(BH31="x",1,0)</f>
        <v>0</v>
      </c>
      <c r="BN31" s="31"/>
      <c r="BP31" s="83">
        <f t="shared" si="0"/>
      </c>
    </row>
    <row r="32" spans="2:68" ht="15.75">
      <c r="B32" s="2"/>
      <c r="C32" s="1"/>
      <c r="D32" s="18"/>
      <c r="E32" s="18"/>
      <c r="F32" s="18"/>
      <c r="G32" s="18"/>
      <c r="H32" s="18"/>
      <c r="I32" s="20">
        <f>IF(D32="x",1,0)+IF(E32="x",1,0)+IF(F32="x",1,0)+IF(G32="x",1,0)+IF(H32="x",1,0)</f>
        <v>0</v>
      </c>
      <c r="J32" s="18"/>
      <c r="K32" s="18"/>
      <c r="L32" s="18"/>
      <c r="M32" s="18"/>
      <c r="N32" s="18"/>
      <c r="O32" s="20">
        <f>IF(J32="x",1,0)+IF(K32="x",1,0)+IF(L32="x",1,0)+IF(M32="x",1,0)+IF(N32="x",1,0)</f>
        <v>0</v>
      </c>
      <c r="P32" s="18"/>
      <c r="Q32" s="18"/>
      <c r="R32" s="18"/>
      <c r="S32" s="18"/>
      <c r="T32" s="18"/>
      <c r="U32" s="20">
        <f>IF(P32="x",1,0)+IF(Q32="x",1,0)+IF(R32="x",1,0)+IF(S32="x",1,0)+IF(T32="x",1,0)</f>
        <v>0</v>
      </c>
      <c r="V32" s="6">
        <f>I32+O32+U32</f>
        <v>0</v>
      </c>
      <c r="W32" s="85">
        <f>IF(V32&gt;0,BP32,"")</f>
      </c>
      <c r="Y32" s="3">
        <f>IF(T32="x",POWER(Y$3,$AB$2),0)</f>
        <v>0</v>
      </c>
      <c r="Z32" s="21">
        <f>IF(N32="x",POWER(Z$3,$AB$2),0)</f>
        <v>0</v>
      </c>
      <c r="AA32" s="3">
        <f>IF(H32="x",POWER(AA$3,$AB$2),0)</f>
        <v>0</v>
      </c>
      <c r="AB32" s="3">
        <f>IF(S32="x",POWER(AB$3,$AB$2),0)</f>
        <v>0</v>
      </c>
      <c r="AC32" s="3">
        <f>IF(M32="x",POWER(AC$3,$AB$2),0)</f>
        <v>0</v>
      </c>
      <c r="AD32" s="3">
        <f>IF(G32="x",POWER(AD$3,$AB$2),0)</f>
        <v>0</v>
      </c>
      <c r="AE32" s="3">
        <f>IF(R32="x",POWER(AE$3,$AB$2),0)</f>
        <v>0</v>
      </c>
      <c r="AF32" s="3">
        <f>IF(L32="x",POWER(AF$3,$AB$2),0)</f>
        <v>0</v>
      </c>
      <c r="AG32" s="3">
        <f>IF(F32="x",POWER(AG$3,$AB$2),0)</f>
        <v>0</v>
      </c>
      <c r="AH32" s="3">
        <f>IF(Q32="x",POWER(AH$3,$AB$2),0)</f>
        <v>0</v>
      </c>
      <c r="AI32" s="3">
        <f>IF(K32="x",POWER(AI$3,$AB$2),0)</f>
        <v>0</v>
      </c>
      <c r="AJ32" s="3">
        <f>IF(E32="x",POWER(AJ$3,$AB$2),0)</f>
        <v>0</v>
      </c>
      <c r="AK32" s="3">
        <f>IF(P32="x",POWER(AK$3,$AB$2),0)</f>
        <v>0</v>
      </c>
      <c r="AL32" s="3">
        <f>IF(J32="x",POWER(AL$3,$AB$2),0)</f>
        <v>0</v>
      </c>
      <c r="AM32" s="3">
        <f>IF(D32="x",POWER(AM$3,$AB$2),0)</f>
        <v>0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K32" s="3">
        <f>V32</f>
        <v>0</v>
      </c>
      <c r="BL32" s="21">
        <f>SUM(Y32:AM32)+BM32</f>
        <v>0</v>
      </c>
      <c r="BM32" s="3">
        <f>IF(AO32="x",1,0)+IF(AP32="x",1,0)+IF(AQ32="x",1,0)+IF(AR32="x",1,0)+IF(AS32="x",1,0)+IF(AT32="x",1,0)+IF(AU32="x",1,0)+IF(AV32="x",1,0)+IF(AW32="x",1,0)+IF(AX32="x",1,0)+IF(AY32="x",1,0)+IF(AZ32="x",1,0)+IF(BA32="x",1,0)+IF(BB32="x",1,0)+IF(BC32="x",1,0)+IF(BD32="x",1,0)+IF(BE32="x",1,0)+IF(BF32="x",1,0)+IF(BG32="x",1,0)+IF(BH32="x",1,0)</f>
        <v>0</v>
      </c>
      <c r="BN32" s="31"/>
      <c r="BP32" s="83">
        <f t="shared" si="0"/>
      </c>
    </row>
    <row r="33" spans="2:68" ht="15.75">
      <c r="B33" s="2"/>
      <c r="C33" s="1"/>
      <c r="D33" s="18"/>
      <c r="E33" s="18"/>
      <c r="F33" s="18"/>
      <c r="G33" s="18"/>
      <c r="H33" s="18"/>
      <c r="I33" s="20">
        <f>IF(D33="x",1,0)+IF(E33="x",1,0)+IF(F33="x",1,0)+IF(G33="x",1,0)+IF(H33="x",1,0)</f>
        <v>0</v>
      </c>
      <c r="J33" s="18"/>
      <c r="K33" s="18"/>
      <c r="L33" s="18"/>
      <c r="M33" s="18"/>
      <c r="N33" s="18"/>
      <c r="O33" s="20">
        <f>IF(J33="x",1,0)+IF(K33="x",1,0)+IF(L33="x",1,0)+IF(M33="x",1,0)+IF(N33="x",1,0)</f>
        <v>0</v>
      </c>
      <c r="P33" s="18"/>
      <c r="Q33" s="18"/>
      <c r="R33" s="18"/>
      <c r="S33" s="18"/>
      <c r="T33" s="18"/>
      <c r="U33" s="20">
        <f>IF(P33="x",1,0)+IF(Q33="x",1,0)+IF(R33="x",1,0)+IF(S33="x",1,0)+IF(T33="x",1,0)</f>
        <v>0</v>
      </c>
      <c r="V33" s="6">
        <f>I33+O33+U33</f>
        <v>0</v>
      </c>
      <c r="W33" s="85">
        <f>IF(V33&gt;0,BP33,"")</f>
      </c>
      <c r="Y33" s="3">
        <f>IF(T33="x",POWER(Y$3,$AB$2),0)</f>
        <v>0</v>
      </c>
      <c r="Z33" s="21">
        <f>IF(N33="x",POWER(Z$3,$AB$2),0)</f>
        <v>0</v>
      </c>
      <c r="AA33" s="3">
        <f>IF(H33="x",POWER(AA$3,$AB$2),0)</f>
        <v>0</v>
      </c>
      <c r="AB33" s="3">
        <f>IF(S33="x",POWER(AB$3,$AB$2),0)</f>
        <v>0</v>
      </c>
      <c r="AC33" s="3">
        <f>IF(M33="x",POWER(AC$3,$AB$2),0)</f>
        <v>0</v>
      </c>
      <c r="AD33" s="3">
        <f>IF(G33="x",POWER(AD$3,$AB$2),0)</f>
        <v>0</v>
      </c>
      <c r="AE33" s="3">
        <f>IF(R33="x",POWER(AE$3,$AB$2),0)</f>
        <v>0</v>
      </c>
      <c r="AF33" s="3">
        <f>IF(L33="x",POWER(AF$3,$AB$2),0)</f>
        <v>0</v>
      </c>
      <c r="AG33" s="3">
        <f>IF(F33="x",POWER(AG$3,$AB$2),0)</f>
        <v>0</v>
      </c>
      <c r="AH33" s="3">
        <f>IF(Q33="x",POWER(AH$3,$AB$2),0)</f>
        <v>0</v>
      </c>
      <c r="AI33" s="3">
        <f>IF(K33="x",POWER(AI$3,$AB$2),0)</f>
        <v>0</v>
      </c>
      <c r="AJ33" s="3">
        <f>IF(E33="x",POWER(AJ$3,$AB$2),0)</f>
        <v>0</v>
      </c>
      <c r="AK33" s="3">
        <f>IF(P33="x",POWER(AK$3,$AB$2),0)</f>
        <v>0</v>
      </c>
      <c r="AL33" s="3">
        <f>IF(J33="x",POWER(AL$3,$AB$2),0)</f>
        <v>0</v>
      </c>
      <c r="AM33" s="3">
        <f>IF(D33="x",POWER(AM$3,$AB$2),0)</f>
        <v>0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K33" s="3">
        <f>V33</f>
        <v>0</v>
      </c>
      <c r="BL33" s="21">
        <f>SUM(Y33:AM33)+BM33</f>
        <v>0</v>
      </c>
      <c r="BM33" s="3">
        <f>IF(AO33="x",1,0)+IF(AP33="x",1,0)+IF(AQ33="x",1,0)+IF(AR33="x",1,0)+IF(AS33="x",1,0)+IF(AT33="x",1,0)+IF(AU33="x",1,0)+IF(AV33="x",1,0)+IF(AW33="x",1,0)+IF(AX33="x",1,0)+IF(AY33="x",1,0)+IF(AZ33="x",1,0)+IF(BA33="x",1,0)+IF(BB33="x",1,0)+IF(BC33="x",1,0)+IF(BD33="x",1,0)+IF(BE33="x",1,0)+IF(BF33="x",1,0)+IF(BG33="x",1,0)+IF(BH33="x",1,0)</f>
        <v>0</v>
      </c>
      <c r="BN33" s="31"/>
      <c r="BP33" s="83">
        <f t="shared" si="0"/>
      </c>
    </row>
    <row r="34" spans="2:68" ht="15.75">
      <c r="B34" s="2"/>
      <c r="C34" s="1"/>
      <c r="D34" s="18"/>
      <c r="E34" s="18"/>
      <c r="F34" s="18"/>
      <c r="G34" s="18"/>
      <c r="H34" s="18"/>
      <c r="I34" s="20">
        <f>IF(D34="x",1,0)+IF(E34="x",1,0)+IF(F34="x",1,0)+IF(G34="x",1,0)+IF(H34="x",1,0)</f>
        <v>0</v>
      </c>
      <c r="J34" s="18"/>
      <c r="K34" s="18"/>
      <c r="L34" s="18"/>
      <c r="M34" s="18"/>
      <c r="N34" s="18"/>
      <c r="O34" s="20">
        <f>IF(J34="x",1,0)+IF(K34="x",1,0)+IF(L34="x",1,0)+IF(M34="x",1,0)+IF(N34="x",1,0)</f>
        <v>0</v>
      </c>
      <c r="P34" s="18"/>
      <c r="Q34" s="18"/>
      <c r="R34" s="18"/>
      <c r="S34" s="18"/>
      <c r="T34" s="18"/>
      <c r="U34" s="20">
        <f>IF(P34="x",1,0)+IF(Q34="x",1,0)+IF(R34="x",1,0)+IF(S34="x",1,0)+IF(T34="x",1,0)</f>
        <v>0</v>
      </c>
      <c r="V34" s="6">
        <f>I34+O34+U34</f>
        <v>0</v>
      </c>
      <c r="W34" s="85">
        <f>IF(V34&gt;0,BP34,"")</f>
      </c>
      <c r="Y34" s="3">
        <f>IF(T34="x",POWER(Y$3,$AB$2),0)</f>
        <v>0</v>
      </c>
      <c r="Z34" s="21">
        <f>IF(N34="x",POWER(Z$3,$AB$2),0)</f>
        <v>0</v>
      </c>
      <c r="AA34" s="3">
        <f>IF(H34="x",POWER(AA$3,$AB$2),0)</f>
        <v>0</v>
      </c>
      <c r="AB34" s="3">
        <f>IF(S34="x",POWER(AB$3,$AB$2),0)</f>
        <v>0</v>
      </c>
      <c r="AC34" s="3">
        <f>IF(M34="x",POWER(AC$3,$AB$2),0)</f>
        <v>0</v>
      </c>
      <c r="AD34" s="3">
        <f>IF(G34="x",POWER(AD$3,$AB$2),0)</f>
        <v>0</v>
      </c>
      <c r="AE34" s="3">
        <f>IF(R34="x",POWER(AE$3,$AB$2),0)</f>
        <v>0</v>
      </c>
      <c r="AF34" s="3">
        <f>IF(L34="x",POWER(AF$3,$AB$2),0)</f>
        <v>0</v>
      </c>
      <c r="AG34" s="3">
        <f>IF(F34="x",POWER(AG$3,$AB$2),0)</f>
        <v>0</v>
      </c>
      <c r="AH34" s="3">
        <f>IF(Q34="x",POWER(AH$3,$AB$2),0)</f>
        <v>0</v>
      </c>
      <c r="AI34" s="3">
        <f>IF(K34="x",POWER(AI$3,$AB$2),0)</f>
        <v>0</v>
      </c>
      <c r="AJ34" s="3">
        <f>IF(E34="x",POWER(AJ$3,$AB$2),0)</f>
        <v>0</v>
      </c>
      <c r="AK34" s="3">
        <f>IF(P34="x",POWER(AK$3,$AB$2),0)</f>
        <v>0</v>
      </c>
      <c r="AL34" s="3">
        <f>IF(J34="x",POWER(AL$3,$AB$2),0)</f>
        <v>0</v>
      </c>
      <c r="AM34" s="3">
        <f>IF(D34="x",POWER(AM$3,$AB$2),0)</f>
        <v>0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K34" s="3">
        <f>V34</f>
        <v>0</v>
      </c>
      <c r="BL34" s="21">
        <f>SUM(Y34:AM34)+BM34</f>
        <v>0</v>
      </c>
      <c r="BM34" s="3">
        <f>IF(AO34="x",1,0)+IF(AP34="x",1,0)+IF(AQ34="x",1,0)+IF(AR34="x",1,0)+IF(AS34="x",1,0)+IF(AT34="x",1,0)+IF(AU34="x",1,0)+IF(AV34="x",1,0)+IF(AW34="x",1,0)+IF(AX34="x",1,0)+IF(AY34="x",1,0)+IF(AZ34="x",1,0)+IF(BA34="x",1,0)+IF(BB34="x",1,0)+IF(BC34="x",1,0)+IF(BD34="x",1,0)+IF(BE34="x",1,0)+IF(BF34="x",1,0)+IF(BG34="x",1,0)+IF(BH34="x",1,0)</f>
        <v>0</v>
      </c>
      <c r="BN34" s="31"/>
      <c r="BP34" s="83">
        <f t="shared" si="0"/>
      </c>
    </row>
    <row r="35" spans="2:68" ht="15.75">
      <c r="B35" s="2"/>
      <c r="C35" s="1"/>
      <c r="D35" s="18"/>
      <c r="E35" s="18"/>
      <c r="F35" s="18"/>
      <c r="G35" s="18"/>
      <c r="H35" s="18"/>
      <c r="I35" s="20">
        <f>IF(D35="x",1,0)+IF(E35="x",1,0)+IF(F35="x",1,0)+IF(G35="x",1,0)+IF(H35="x",1,0)</f>
        <v>0</v>
      </c>
      <c r="J35" s="18"/>
      <c r="K35" s="18"/>
      <c r="L35" s="18"/>
      <c r="M35" s="18"/>
      <c r="N35" s="18"/>
      <c r="O35" s="20">
        <f>IF(J35="x",1,0)+IF(K35="x",1,0)+IF(L35="x",1,0)+IF(M35="x",1,0)+IF(N35="x",1,0)</f>
        <v>0</v>
      </c>
      <c r="P35" s="18"/>
      <c r="Q35" s="18"/>
      <c r="R35" s="18"/>
      <c r="S35" s="18"/>
      <c r="T35" s="18"/>
      <c r="U35" s="20">
        <f>IF(P35="x",1,0)+IF(Q35="x",1,0)+IF(R35="x",1,0)+IF(S35="x",1,0)+IF(T35="x",1,0)</f>
        <v>0</v>
      </c>
      <c r="V35" s="6">
        <f>I35+O35+U35</f>
        <v>0</v>
      </c>
      <c r="W35" s="85">
        <f>IF(V35&gt;0,BP35,"")</f>
      </c>
      <c r="Y35" s="3">
        <f>IF(T35="x",POWER(Y$3,$AB$2),0)</f>
        <v>0</v>
      </c>
      <c r="Z35" s="21">
        <f>IF(N35="x",POWER(Z$3,$AB$2),0)</f>
        <v>0</v>
      </c>
      <c r="AA35" s="3">
        <f>IF(H35="x",POWER(AA$3,$AB$2),0)</f>
        <v>0</v>
      </c>
      <c r="AB35" s="3">
        <f>IF(S35="x",POWER(AB$3,$AB$2),0)</f>
        <v>0</v>
      </c>
      <c r="AC35" s="3">
        <f>IF(M35="x",POWER(AC$3,$AB$2),0)</f>
        <v>0</v>
      </c>
      <c r="AD35" s="3">
        <f>IF(G35="x",POWER(AD$3,$AB$2),0)</f>
        <v>0</v>
      </c>
      <c r="AE35" s="3">
        <f>IF(R35="x",POWER(AE$3,$AB$2),0)</f>
        <v>0</v>
      </c>
      <c r="AF35" s="3">
        <f>IF(L35="x",POWER(AF$3,$AB$2),0)</f>
        <v>0</v>
      </c>
      <c r="AG35" s="3">
        <f>IF(F35="x",POWER(AG$3,$AB$2),0)</f>
        <v>0</v>
      </c>
      <c r="AH35" s="3">
        <f>IF(Q35="x",POWER(AH$3,$AB$2),0)</f>
        <v>0</v>
      </c>
      <c r="AI35" s="3">
        <f>IF(K35="x",POWER(AI$3,$AB$2),0)</f>
        <v>0</v>
      </c>
      <c r="AJ35" s="3">
        <f>IF(E35="x",POWER(AJ$3,$AB$2),0)</f>
        <v>0</v>
      </c>
      <c r="AK35" s="3">
        <f>IF(P35="x",POWER(AK$3,$AB$2),0)</f>
        <v>0</v>
      </c>
      <c r="AL35" s="3">
        <f>IF(J35="x",POWER(AL$3,$AB$2),0)</f>
        <v>0</v>
      </c>
      <c r="AM35" s="3">
        <f>IF(D35="x",POWER(AM$3,$AB$2),0)</f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K35" s="3">
        <f>V35</f>
        <v>0</v>
      </c>
      <c r="BL35" s="21">
        <f>SUM(Y35:AM35)+BM35</f>
        <v>0</v>
      </c>
      <c r="BM35" s="3">
        <f>IF(AO35="x",1,0)+IF(AP35="x",1,0)+IF(AQ35="x",1,0)+IF(AR35="x",1,0)+IF(AS35="x",1,0)+IF(AT35="x",1,0)+IF(AU35="x",1,0)+IF(AV35="x",1,0)+IF(AW35="x",1,0)+IF(AX35="x",1,0)+IF(AY35="x",1,0)+IF(AZ35="x",1,0)+IF(BA35="x",1,0)+IF(BB35="x",1,0)+IF(BC35="x",1,0)+IF(BD35="x",1,0)+IF(BE35="x",1,0)+IF(BF35="x",1,0)+IF(BG35="x",1,0)+IF(BH35="x",1,0)</f>
        <v>0</v>
      </c>
      <c r="BN35" s="31"/>
      <c r="BP35" s="83">
        <f t="shared" si="0"/>
      </c>
    </row>
    <row r="36" spans="2:68" ht="15.75">
      <c r="B36" s="2"/>
      <c r="C36" s="1"/>
      <c r="D36" s="18"/>
      <c r="E36" s="18"/>
      <c r="F36" s="18"/>
      <c r="G36" s="18"/>
      <c r="H36" s="18"/>
      <c r="I36" s="20">
        <f>IF(D36="x",1,0)+IF(E36="x",1,0)+IF(F36="x",1,0)+IF(G36="x",1,0)+IF(H36="x",1,0)</f>
        <v>0</v>
      </c>
      <c r="J36" s="18"/>
      <c r="K36" s="18"/>
      <c r="L36" s="18"/>
      <c r="M36" s="18"/>
      <c r="N36" s="18"/>
      <c r="O36" s="20">
        <f>IF(J36="x",1,0)+IF(K36="x",1,0)+IF(L36="x",1,0)+IF(M36="x",1,0)+IF(N36="x",1,0)</f>
        <v>0</v>
      </c>
      <c r="P36" s="18"/>
      <c r="Q36" s="18"/>
      <c r="R36" s="18"/>
      <c r="S36" s="18"/>
      <c r="T36" s="18"/>
      <c r="U36" s="20">
        <f>IF(P36="x",1,0)+IF(Q36="x",1,0)+IF(R36="x",1,0)+IF(S36="x",1,0)+IF(T36="x",1,0)</f>
        <v>0</v>
      </c>
      <c r="V36" s="6">
        <f>I36+O36+U36</f>
        <v>0</v>
      </c>
      <c r="W36" s="85">
        <f>IF(V36&gt;0,BP36,"")</f>
      </c>
      <c r="Y36" s="3">
        <f>IF(T36="x",POWER(Y$3,$AB$2),0)</f>
        <v>0</v>
      </c>
      <c r="Z36" s="21">
        <f>IF(N36="x",POWER(Z$3,$AB$2),0)</f>
        <v>0</v>
      </c>
      <c r="AA36" s="3">
        <f>IF(H36="x",POWER(AA$3,$AB$2),0)</f>
        <v>0</v>
      </c>
      <c r="AB36" s="3">
        <f>IF(S36="x",POWER(AB$3,$AB$2),0)</f>
        <v>0</v>
      </c>
      <c r="AC36" s="3">
        <f>IF(M36="x",POWER(AC$3,$AB$2),0)</f>
        <v>0</v>
      </c>
      <c r="AD36" s="3">
        <f>IF(G36="x",POWER(AD$3,$AB$2),0)</f>
        <v>0</v>
      </c>
      <c r="AE36" s="3">
        <f>IF(R36="x",POWER(AE$3,$AB$2),0)</f>
        <v>0</v>
      </c>
      <c r="AF36" s="3">
        <f>IF(L36="x",POWER(AF$3,$AB$2),0)</f>
        <v>0</v>
      </c>
      <c r="AG36" s="3">
        <f>IF(F36="x",POWER(AG$3,$AB$2),0)</f>
        <v>0</v>
      </c>
      <c r="AH36" s="3">
        <f>IF(Q36="x",POWER(AH$3,$AB$2),0)</f>
        <v>0</v>
      </c>
      <c r="AI36" s="3">
        <f>IF(K36="x",POWER(AI$3,$AB$2),0)</f>
        <v>0</v>
      </c>
      <c r="AJ36" s="3">
        <f>IF(E36="x",POWER(AJ$3,$AB$2),0)</f>
        <v>0</v>
      </c>
      <c r="AK36" s="3">
        <f>IF(P36="x",POWER(AK$3,$AB$2),0)</f>
        <v>0</v>
      </c>
      <c r="AL36" s="3">
        <f>IF(J36="x",POWER(AL$3,$AB$2),0)</f>
        <v>0</v>
      </c>
      <c r="AM36" s="3">
        <f>IF(D36="x",POWER(AM$3,$AB$2),0)</f>
        <v>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K36" s="3">
        <f>V36</f>
        <v>0</v>
      </c>
      <c r="BL36" s="21">
        <f>SUM(Y36:AM36)+BM36</f>
        <v>0</v>
      </c>
      <c r="BM36" s="3">
        <f>IF(AO36="x",1,0)+IF(AP36="x",1,0)+IF(AQ36="x",1,0)+IF(AR36="x",1,0)+IF(AS36="x",1,0)+IF(AT36="x",1,0)+IF(AU36="x",1,0)+IF(AV36="x",1,0)+IF(AW36="x",1,0)+IF(AX36="x",1,0)+IF(AY36="x",1,0)+IF(AZ36="x",1,0)+IF(BA36="x",1,0)+IF(BB36="x",1,0)+IF(BC36="x",1,0)+IF(BD36="x",1,0)+IF(BE36="x",1,0)+IF(BF36="x",1,0)+IF(BG36="x",1,0)+IF(BH36="x",1,0)</f>
        <v>0</v>
      </c>
      <c r="BN36" s="31"/>
      <c r="BP36" s="83">
        <f t="shared" si="0"/>
      </c>
    </row>
    <row r="37" spans="2:68" ht="15.75">
      <c r="B37" s="2"/>
      <c r="C37" s="1"/>
      <c r="D37" s="18"/>
      <c r="E37" s="18"/>
      <c r="F37" s="18"/>
      <c r="G37" s="18"/>
      <c r="H37" s="18"/>
      <c r="I37" s="20">
        <f>IF(D37="x",1,0)+IF(E37="x",1,0)+IF(F37="x",1,0)+IF(G37="x",1,0)+IF(H37="x",1,0)</f>
        <v>0</v>
      </c>
      <c r="J37" s="18"/>
      <c r="K37" s="18"/>
      <c r="L37" s="18"/>
      <c r="M37" s="18"/>
      <c r="N37" s="18"/>
      <c r="O37" s="20">
        <f>IF(J37="x",1,0)+IF(K37="x",1,0)+IF(L37="x",1,0)+IF(M37="x",1,0)+IF(N37="x",1,0)</f>
        <v>0</v>
      </c>
      <c r="P37" s="18"/>
      <c r="Q37" s="18"/>
      <c r="R37" s="18"/>
      <c r="S37" s="18"/>
      <c r="T37" s="18"/>
      <c r="U37" s="20">
        <f>IF(P37="x",1,0)+IF(Q37="x",1,0)+IF(R37="x",1,0)+IF(S37="x",1,0)+IF(T37="x",1,0)</f>
        <v>0</v>
      </c>
      <c r="V37" s="6">
        <f>I37+O37+U37</f>
        <v>0</v>
      </c>
      <c r="W37" s="85">
        <f>IF(V37&gt;0,BP37,"")</f>
      </c>
      <c r="Y37" s="3">
        <f>IF(T37="x",POWER(Y$3,$AB$2),0)</f>
        <v>0</v>
      </c>
      <c r="Z37" s="21">
        <f>IF(N37="x",POWER(Z$3,$AB$2),0)</f>
        <v>0</v>
      </c>
      <c r="AA37" s="3">
        <f>IF(H37="x",POWER(AA$3,$AB$2),0)</f>
        <v>0</v>
      </c>
      <c r="AB37" s="3">
        <f>IF(S37="x",POWER(AB$3,$AB$2),0)</f>
        <v>0</v>
      </c>
      <c r="AC37" s="3">
        <f>IF(M37="x",POWER(AC$3,$AB$2),0)</f>
        <v>0</v>
      </c>
      <c r="AD37" s="3">
        <f>IF(G37="x",POWER(AD$3,$AB$2),0)</f>
        <v>0</v>
      </c>
      <c r="AE37" s="3">
        <f>IF(R37="x",POWER(AE$3,$AB$2),0)</f>
        <v>0</v>
      </c>
      <c r="AF37" s="3">
        <f>IF(L37="x",POWER(AF$3,$AB$2),0)</f>
        <v>0</v>
      </c>
      <c r="AG37" s="3">
        <f>IF(F37="x",POWER(AG$3,$AB$2),0)</f>
        <v>0</v>
      </c>
      <c r="AH37" s="3">
        <f>IF(Q37="x",POWER(AH$3,$AB$2),0)</f>
        <v>0</v>
      </c>
      <c r="AI37" s="3">
        <f>IF(K37="x",POWER(AI$3,$AB$2),0)</f>
        <v>0</v>
      </c>
      <c r="AJ37" s="3">
        <f>IF(E37="x",POWER(AJ$3,$AB$2),0)</f>
        <v>0</v>
      </c>
      <c r="AK37" s="3">
        <f>IF(P37="x",POWER(AK$3,$AB$2),0)</f>
        <v>0</v>
      </c>
      <c r="AL37" s="3">
        <f>IF(J37="x",POWER(AL$3,$AB$2),0)</f>
        <v>0</v>
      </c>
      <c r="AM37" s="3">
        <f>IF(D37="x",POWER(AM$3,$AB$2),0)</f>
        <v>0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K37" s="3">
        <f>V37</f>
        <v>0</v>
      </c>
      <c r="BL37" s="21">
        <f>SUM(Y37:AM37)+BM37</f>
        <v>0</v>
      </c>
      <c r="BM37" s="3">
        <f>IF(AO37="x",1,0)+IF(AP37="x",1,0)+IF(AQ37="x",1,0)+IF(AR37="x",1,0)+IF(AS37="x",1,0)+IF(AT37="x",1,0)+IF(AU37="x",1,0)+IF(AV37="x",1,0)+IF(AW37="x",1,0)+IF(AX37="x",1,0)+IF(AY37="x",1,0)+IF(AZ37="x",1,0)+IF(BA37="x",1,0)+IF(BB37="x",1,0)+IF(BC37="x",1,0)+IF(BD37="x",1,0)+IF(BE37="x",1,0)+IF(BF37="x",1,0)+IF(BG37="x",1,0)+IF(BH37="x",1,0)</f>
        <v>0</v>
      </c>
      <c r="BN37" s="31"/>
      <c r="BP37" s="83">
        <f>IF(AND(OR(BL36=BL37,BL38=BL37),C37&gt;0),"Tasatulos","")</f>
      </c>
    </row>
    <row r="38" spans="2:68" ht="16.5" thickBot="1">
      <c r="B38" s="86"/>
      <c r="C38" s="87"/>
      <c r="D38" s="88"/>
      <c r="E38" s="88"/>
      <c r="F38" s="88"/>
      <c r="G38" s="88"/>
      <c r="H38" s="88"/>
      <c r="I38" s="11">
        <f>IF(D38="x",1,0)+IF(E38="x",1,0)+IF(F38="x",1,0)+IF(G38="x",1,0)+IF(H38="x",1,0)</f>
        <v>0</v>
      </c>
      <c r="J38" s="88"/>
      <c r="K38" s="88"/>
      <c r="L38" s="88"/>
      <c r="M38" s="88"/>
      <c r="N38" s="88"/>
      <c r="O38" s="11">
        <f>IF(J38="x",1,0)+IF(K38="x",1,0)+IF(L38="x",1,0)+IF(M38="x",1,0)+IF(N38="x",1,0)</f>
        <v>0</v>
      </c>
      <c r="P38" s="88"/>
      <c r="Q38" s="88"/>
      <c r="R38" s="88"/>
      <c r="S38" s="88"/>
      <c r="T38" s="88"/>
      <c r="U38" s="11">
        <f>IF(P38="x",1,0)+IF(Q38="x",1,0)+IF(R38="x",1,0)+IF(S38="x",1,0)+IF(T38="x",1,0)</f>
        <v>0</v>
      </c>
      <c r="V38" s="9">
        <f>I38+O38+U38</f>
        <v>0</v>
      </c>
      <c r="W38" s="85">
        <f>IF(V38&gt;0,BP38,"")</f>
      </c>
      <c r="Y38" s="3">
        <f>IF(T38="x",POWER(Y$3,$AB$2),0)</f>
        <v>0</v>
      </c>
      <c r="Z38" s="21">
        <f>IF(N38="x",POWER(Z$3,$AB$2),0)</f>
        <v>0</v>
      </c>
      <c r="AA38" s="3">
        <f>IF(H38="x",POWER(AA$3,$AB$2),0)</f>
        <v>0</v>
      </c>
      <c r="AB38" s="3">
        <f>IF(S38="x",POWER(AB$3,$AB$2),0)</f>
        <v>0</v>
      </c>
      <c r="AC38" s="3">
        <f>IF(M38="x",POWER(AC$3,$AB$2),0)</f>
        <v>0</v>
      </c>
      <c r="AD38" s="3">
        <f>IF(G38="x",POWER(AD$3,$AB$2),0)</f>
        <v>0</v>
      </c>
      <c r="AE38" s="3">
        <f>IF(R38="x",POWER(AE$3,$AB$2),0)</f>
        <v>0</v>
      </c>
      <c r="AF38" s="3">
        <f>IF(L38="x",POWER(AF$3,$AB$2),0)</f>
        <v>0</v>
      </c>
      <c r="AG38" s="3">
        <f>IF(F38="x",POWER(AG$3,$AB$2),0)</f>
        <v>0</v>
      </c>
      <c r="AH38" s="3">
        <f>IF(Q38="x",POWER(AH$3,$AB$2),0)</f>
        <v>0</v>
      </c>
      <c r="AI38" s="3">
        <f>IF(K38="x",POWER(AI$3,$AB$2),0)</f>
        <v>0</v>
      </c>
      <c r="AJ38" s="3">
        <f>IF(E38="x",POWER(AJ$3,$AB$2),0)</f>
        <v>0</v>
      </c>
      <c r="AK38" s="3">
        <f>IF(P38="x",POWER(AK$3,$AB$2),0)</f>
        <v>0</v>
      </c>
      <c r="AL38" s="3">
        <f>IF(J38="x",POWER(AL$3,$AB$2),0)</f>
        <v>0</v>
      </c>
      <c r="AM38" s="3">
        <f>IF(D38="x",POWER(AM$3,$AB$2),0)</f>
        <v>0</v>
      </c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K38" s="3">
        <f>V38</f>
        <v>0</v>
      </c>
      <c r="BL38" s="21">
        <f>SUM(Y38:AM38)+BM38</f>
        <v>0</v>
      </c>
      <c r="BM38" s="3">
        <f>IF(AO38="x",1,0)+IF(AP38="x",1,0)+IF(AQ38="x",1,0)+IF(AR38="x",1,0)+IF(AS38="x",1,0)+IF(AT38="x",1,0)+IF(AU38="x",1,0)+IF(AV38="x",1,0)+IF(AW38="x",1,0)+IF(AX38="x",1,0)+IF(AY38="x",1,0)+IF(AZ38="x",1,0)+IF(BA38="x",1,0)+IF(BB38="x",1,0)+IF(BC38="x",1,0)+IF(BD38="x",1,0)+IF(BE38="x",1,0)+IF(BF38="x",1,0)+IF(BG38="x",1,0)+IF(BH38="x",1,0)</f>
        <v>0</v>
      </c>
      <c r="BN38" s="31"/>
      <c r="BP38" s="83">
        <f>IF(AND(OR(BL37=BL38,BL39=BL38),C38&gt;0),"Tasatulos","")</f>
      </c>
    </row>
    <row r="39" ht="15.75">
      <c r="C39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W38"/>
  <sheetViews>
    <sheetView showGridLines="0" showRowColHeaders="0" showZeros="0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F23" sqref="F23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8.28125" style="3" customWidth="1"/>
    <col min="4" max="4" width="12.00390625" style="3" customWidth="1"/>
    <col min="5" max="22" width="3.140625" style="3" customWidth="1"/>
    <col min="23" max="23" width="8.421875" style="3" customWidth="1"/>
    <col min="24" max="24" width="16.7109375" style="3" customWidth="1"/>
    <col min="25" max="25" width="9.140625" style="3" customWidth="1"/>
    <col min="26" max="31" width="5.140625" style="3" hidden="1" customWidth="1"/>
    <col min="32" max="32" width="7.7109375" style="3" hidden="1" customWidth="1"/>
    <col min="33" max="40" width="5.140625" style="3" hidden="1" customWidth="1"/>
    <col min="41" max="41" width="0" style="3" hidden="1" customWidth="1"/>
    <col min="42" max="61" width="4.57421875" style="3" customWidth="1"/>
    <col min="62" max="64" width="7.8515625" style="3" hidden="1" customWidth="1"/>
    <col min="65" max="65" width="18.421875" style="3" hidden="1" customWidth="1"/>
    <col min="66" max="66" width="7.8515625" style="3" hidden="1" customWidth="1"/>
    <col min="67" max="69" width="5.8515625" style="3" hidden="1" customWidth="1"/>
    <col min="70" max="70" width="14.140625" style="3" hidden="1" customWidth="1"/>
    <col min="71" max="71" width="15.28125" style="3" hidden="1" customWidth="1"/>
    <col min="72" max="72" width="18.7109375" style="3" hidden="1" customWidth="1"/>
    <col min="73" max="75" width="0" style="3" hidden="1" customWidth="1"/>
    <col min="76" max="16384" width="9.140625" style="3" customWidth="1"/>
  </cols>
  <sheetData>
    <row r="1" ht="8.25" customHeight="1"/>
    <row r="2" spans="2:29" ht="15.75">
      <c r="B2" s="7" t="str">
        <f>Alkukilpailu!B2</f>
        <v>14 HT KIVÄÄRI 10:00 - 13:00</v>
      </c>
      <c r="Z2" s="7" t="s">
        <v>71</v>
      </c>
      <c r="AA2" s="7"/>
      <c r="AB2" s="7"/>
      <c r="AC2" s="7">
        <v>5</v>
      </c>
    </row>
    <row r="3" spans="2:40" ht="15.75">
      <c r="B3" s="7" t="s">
        <v>47</v>
      </c>
      <c r="Z3" s="3">
        <v>15</v>
      </c>
      <c r="AA3" s="3">
        <v>14</v>
      </c>
      <c r="AB3" s="3">
        <v>13</v>
      </c>
      <c r="AC3" s="3">
        <v>12</v>
      </c>
      <c r="AD3" s="3">
        <v>11</v>
      </c>
      <c r="AE3" s="3">
        <v>10</v>
      </c>
      <c r="AF3" s="3">
        <v>9</v>
      </c>
      <c r="AG3" s="3">
        <v>8</v>
      </c>
      <c r="AH3" s="3">
        <v>7</v>
      </c>
      <c r="AI3" s="3">
        <v>6</v>
      </c>
      <c r="AJ3" s="3">
        <v>5</v>
      </c>
      <c r="AK3" s="3">
        <v>4</v>
      </c>
      <c r="AL3" s="3">
        <v>3</v>
      </c>
      <c r="AM3" s="3">
        <v>2</v>
      </c>
      <c r="AN3" s="3">
        <v>1</v>
      </c>
    </row>
    <row r="4" ht="15.75">
      <c r="B4" s="7"/>
    </row>
    <row r="5" spans="2:43" ht="15.75">
      <c r="B5" s="63" t="s">
        <v>49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 t="s">
        <v>48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5.75">
      <c r="B7" s="6" t="s">
        <v>2</v>
      </c>
      <c r="C7" s="33">
        <f>Alkukilpailu!B6</f>
        <v>29</v>
      </c>
      <c r="D7" s="67" t="str">
        <f>Alkukilpailu!C6</f>
        <v>MA 1</v>
      </c>
      <c r="E7" s="18" t="s">
        <v>79</v>
      </c>
      <c r="F7" s="18"/>
      <c r="G7" s="18"/>
      <c r="H7" s="18"/>
      <c r="I7" s="19"/>
      <c r="J7" s="20">
        <f>IF(E7="x",1,0)+IF(F7="x",1,0)+IF(G7="x",1,0)+IF(H7="x",1,0)+IF(I7="x",1,0)</f>
        <v>1</v>
      </c>
      <c r="K7" s="18"/>
      <c r="L7" s="18"/>
      <c r="M7" s="18"/>
      <c r="N7" s="18"/>
      <c r="O7" s="19"/>
      <c r="P7" s="20">
        <f>IF(K7="x",1,0)+IF(L7="x",1,0)+IF(M7="x",1,0)+IF(N7="x",1,0)+IF(O7="x",1,0)</f>
        <v>0</v>
      </c>
      <c r="Q7" s="18"/>
      <c r="R7" s="18"/>
      <c r="S7" s="18"/>
      <c r="T7" s="18"/>
      <c r="U7" s="19"/>
      <c r="V7" s="20">
        <f>IF(Q7="x",1,0)+IF(R7="x",1,0)+IF(S7="x",1,0)+IF(T7="x",1,0)+IF(U7="x",1,0)</f>
        <v>0</v>
      </c>
      <c r="W7" s="7">
        <f>J7+P7+V7</f>
        <v>1</v>
      </c>
      <c r="X7" s="85">
        <f>BW7</f>
      </c>
      <c r="Z7" s="4">
        <f>IF(U7="x",POWER(Z$3,$AC$2),0)</f>
        <v>0</v>
      </c>
      <c r="AA7" s="34">
        <f>IF(O7="x",POWER(AA$3,$AC$2),0)</f>
        <v>0</v>
      </c>
      <c r="AB7" s="4">
        <f>IF(I7="x",POWER(AB$3,$AC$2),0)</f>
        <v>0</v>
      </c>
      <c r="AC7" s="4">
        <f>IF(T7="x",POWER(AC$3,$AC$2),0)</f>
        <v>0</v>
      </c>
      <c r="AD7" s="4">
        <f>IF(N7="x",POWER(AD$3,$AC$2),0)</f>
        <v>0</v>
      </c>
      <c r="AE7" s="4">
        <f>IF(H7="x",POWER(AE$3,$AC$2),0)</f>
        <v>0</v>
      </c>
      <c r="AF7" s="4">
        <f>IF(S7="x",POWER(AF$3,$AC$2),0)</f>
        <v>0</v>
      </c>
      <c r="AG7" s="4">
        <f>IF(M7="x",POWER(AG$3,$AC$2),0)</f>
        <v>0</v>
      </c>
      <c r="AH7" s="4">
        <f>IF(G7="x",POWER(AH$3,$AC$2),0)</f>
        <v>0</v>
      </c>
      <c r="AI7" s="4">
        <f>IF(R7="x",POWER(AI$3,$AC$2),0)</f>
        <v>0</v>
      </c>
      <c r="AJ7" s="4">
        <f>IF(L7="x",POWER(AJ$3,$AC$2),0)</f>
        <v>0</v>
      </c>
      <c r="AK7" s="4">
        <f>IF(F7="x",POWER(AK$3,$AC$2),0)</f>
        <v>0</v>
      </c>
      <c r="AL7" s="4">
        <f>IF(Q7="x",POWER(AL$3,$AC$2),0)</f>
        <v>0</v>
      </c>
      <c r="AM7" s="4">
        <f>IF(K7="x",POWER(AM$3,$AC$2),0)</f>
        <v>0</v>
      </c>
      <c r="AN7" s="4">
        <f>IF(E7="x",POWER(AN$3,$AC$2),0)</f>
        <v>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M7" s="21">
        <f>SUM(Z7:AN7)+BO7</f>
        <v>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IF(BM8=BM7,"Tasatulos","")</f>
      </c>
    </row>
    <row r="8" spans="2:67" ht="15.75">
      <c r="B8" s="36" t="s">
        <v>30</v>
      </c>
      <c r="C8" s="37">
        <f>Alkukilpailu!B13</f>
        <v>0</v>
      </c>
      <c r="D8" s="68">
        <f>Alkukilpailu!C13</f>
        <v>0</v>
      </c>
      <c r="E8" s="38"/>
      <c r="F8" s="38"/>
      <c r="G8" s="39"/>
      <c r="H8" s="39"/>
      <c r="I8" s="40"/>
      <c r="J8" s="41">
        <f aca="true" t="shared" si="0" ref="J8:J17">IF(E8="x",1,0)+IF(F8="x",1,0)+IF(G8="x",1,0)+IF(H8="x",1,0)+IF(I8="x",1,0)</f>
        <v>0</v>
      </c>
      <c r="K8" s="38"/>
      <c r="L8" s="38"/>
      <c r="M8" s="39"/>
      <c r="N8" s="39"/>
      <c r="O8" s="40"/>
      <c r="P8" s="41">
        <f aca="true" t="shared" si="1" ref="P8:P17">IF(K8="x",1,0)+IF(L8="x",1,0)+IF(M8="x",1,0)+IF(N8="x",1,0)+IF(O8="x",1,0)</f>
        <v>0</v>
      </c>
      <c r="Q8" s="38"/>
      <c r="R8" s="38"/>
      <c r="S8" s="39"/>
      <c r="T8" s="39"/>
      <c r="U8" s="40"/>
      <c r="V8" s="41">
        <f aca="true" t="shared" si="2" ref="V8:V17">IF(Q8="x",1,0)+IF(R8="x",1,0)+IF(S8="x",1,0)+IF(T8="x",1,0)+IF(U8="x",1,0)</f>
        <v>0</v>
      </c>
      <c r="W8" s="42">
        <f aca="true" t="shared" si="3" ref="W8:W17">J8+P8+V8</f>
        <v>0</v>
      </c>
      <c r="X8" s="85">
        <f>BW7</f>
      </c>
      <c r="Z8" s="4">
        <f aca="true" t="shared" si="4" ref="Z8:Z17">IF(U8="x",POWER(Z$3,$AC$2),0)</f>
        <v>0</v>
      </c>
      <c r="AA8" s="34">
        <f aca="true" t="shared" si="5" ref="AA8:AA17">IF(O8="x",POWER(AA$3,$AC$2),0)</f>
        <v>0</v>
      </c>
      <c r="AB8" s="4">
        <f aca="true" t="shared" si="6" ref="AB8:AB17">IF(I8="x",POWER(AB$3,$AC$2),0)</f>
        <v>0</v>
      </c>
      <c r="AC8" s="4">
        <f aca="true" t="shared" si="7" ref="AC8:AC17">IF(T8="x",POWER(AC$3,$AC$2),0)</f>
        <v>0</v>
      </c>
      <c r="AD8" s="4">
        <f aca="true" t="shared" si="8" ref="AD8:AD17">IF(N8="x",POWER(AD$3,$AC$2),0)</f>
        <v>0</v>
      </c>
      <c r="AE8" s="4">
        <f aca="true" t="shared" si="9" ref="AE8:AE17">IF(H8="x",POWER(AE$3,$AC$2),0)</f>
        <v>0</v>
      </c>
      <c r="AF8" s="4">
        <f aca="true" t="shared" si="10" ref="AF8:AF17">IF(S8="x",POWER(AF$3,$AC$2),0)</f>
        <v>0</v>
      </c>
      <c r="AG8" s="4">
        <f aca="true" t="shared" si="11" ref="AG8:AG17">IF(M8="x",POWER(AG$3,$AC$2),0)</f>
        <v>0</v>
      </c>
      <c r="AH8" s="4">
        <f aca="true" t="shared" si="12" ref="AH8:AH17">IF(G8="x",POWER(AH$3,$AC$2),0)</f>
        <v>0</v>
      </c>
      <c r="AI8" s="4">
        <f aca="true" t="shared" si="13" ref="AI8:AI17">IF(R8="x",POWER(AI$3,$AC$2),0)</f>
        <v>0</v>
      </c>
      <c r="AJ8" s="4">
        <f aca="true" t="shared" si="14" ref="AJ8:AJ17">IF(L8="x",POWER(AJ$3,$AC$2),0)</f>
        <v>0</v>
      </c>
      <c r="AK8" s="4">
        <f aca="true" t="shared" si="15" ref="AK8:AK17">IF(F8="x",POWER(AK$3,$AC$2),0)</f>
        <v>0</v>
      </c>
      <c r="AL8" s="4">
        <f aca="true" t="shared" si="16" ref="AL8:AL17">IF(Q8="x",POWER(AL$3,$AC$2),0)</f>
        <v>0</v>
      </c>
      <c r="AM8" s="4">
        <f aca="true" t="shared" si="17" ref="AM8:AM17">IF(K8="x",POWER(AM$3,$AC$2),0)</f>
        <v>0</v>
      </c>
      <c r="AN8" s="4">
        <f aca="true" t="shared" si="18" ref="AN8:AN17">IF(E8="x",POWER(AN$3,$AC$2),0)</f>
        <v>0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M8" s="21">
        <f aca="true" t="shared" si="19" ref="BM8:BM17">SUM(Z8:AN8)+BO8</f>
        <v>0</v>
      </c>
      <c r="BO8" s="3">
        <f aca="true" t="shared" si="20" ref="BO8:BO17"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3"/>
      <c r="D9" s="67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5"/>
      <c r="Z9" s="4"/>
      <c r="AA9" s="3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M9" s="21"/>
    </row>
    <row r="10" spans="2:75" ht="15.75">
      <c r="B10" s="43" t="s">
        <v>3</v>
      </c>
      <c r="C10" s="44">
        <f>Alkukilpailu!B7</f>
        <v>30</v>
      </c>
      <c r="D10" s="69" t="str">
        <f>Alkukilpailu!C7</f>
        <v>ToU</v>
      </c>
      <c r="E10" s="45" t="s">
        <v>79</v>
      </c>
      <c r="F10" s="45"/>
      <c r="G10" s="46"/>
      <c r="H10" s="46"/>
      <c r="I10" s="47"/>
      <c r="J10" s="48">
        <f t="shared" si="0"/>
        <v>1</v>
      </c>
      <c r="K10" s="45"/>
      <c r="L10" s="45"/>
      <c r="M10" s="46"/>
      <c r="N10" s="46"/>
      <c r="O10" s="47"/>
      <c r="P10" s="48">
        <f t="shared" si="1"/>
        <v>0</v>
      </c>
      <c r="Q10" s="45"/>
      <c r="R10" s="45"/>
      <c r="S10" s="46"/>
      <c r="T10" s="46"/>
      <c r="U10" s="47"/>
      <c r="V10" s="48">
        <f t="shared" si="2"/>
        <v>0</v>
      </c>
      <c r="W10" s="49">
        <f t="shared" si="3"/>
        <v>1</v>
      </c>
      <c r="X10" s="85">
        <f>BW10</f>
      </c>
      <c r="Z10" s="4">
        <f t="shared" si="4"/>
        <v>0</v>
      </c>
      <c r="AA10" s="34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0</v>
      </c>
      <c r="AE10" s="4">
        <f t="shared" si="9"/>
        <v>0</v>
      </c>
      <c r="AF10" s="4">
        <f t="shared" si="10"/>
        <v>0</v>
      </c>
      <c r="AG10" s="4">
        <f t="shared" si="11"/>
        <v>0</v>
      </c>
      <c r="AH10" s="4">
        <f t="shared" si="12"/>
        <v>0</v>
      </c>
      <c r="AI10" s="4">
        <f t="shared" si="13"/>
        <v>0</v>
      </c>
      <c r="AJ10" s="4">
        <f t="shared" si="14"/>
        <v>0</v>
      </c>
      <c r="AK10" s="4">
        <f t="shared" si="15"/>
        <v>0</v>
      </c>
      <c r="AL10" s="4">
        <f t="shared" si="16"/>
        <v>0</v>
      </c>
      <c r="AM10" s="4">
        <f t="shared" si="17"/>
        <v>0</v>
      </c>
      <c r="AN10" s="4">
        <f t="shared" si="18"/>
        <v>1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M10" s="21">
        <f t="shared" si="19"/>
        <v>1</v>
      </c>
      <c r="BO10" s="3">
        <f t="shared" si="20"/>
        <v>0</v>
      </c>
      <c r="BR10" s="3">
        <f>IF(W10=W11,3,IF(W10&gt;W11,1,0))</f>
        <v>1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IF(BM11=BM10,"Tasatulos","")</f>
      </c>
    </row>
    <row r="11" spans="2:67" ht="15.75">
      <c r="B11" s="36" t="s">
        <v>29</v>
      </c>
      <c r="C11" s="37">
        <f>Alkukilpailu!B12</f>
        <v>0</v>
      </c>
      <c r="D11" s="68">
        <f>Alkukilpailu!C12</f>
        <v>0</v>
      </c>
      <c r="E11" s="38"/>
      <c r="F11" s="38"/>
      <c r="G11" s="39"/>
      <c r="H11" s="39"/>
      <c r="I11" s="40"/>
      <c r="J11" s="41">
        <f t="shared" si="0"/>
        <v>0</v>
      </c>
      <c r="K11" s="38"/>
      <c r="L11" s="38"/>
      <c r="M11" s="39"/>
      <c r="N11" s="39"/>
      <c r="O11" s="40"/>
      <c r="P11" s="41">
        <f t="shared" si="1"/>
        <v>0</v>
      </c>
      <c r="Q11" s="38"/>
      <c r="R11" s="38"/>
      <c r="S11" s="39"/>
      <c r="T11" s="39"/>
      <c r="U11" s="40"/>
      <c r="V11" s="41">
        <f t="shared" si="2"/>
        <v>0</v>
      </c>
      <c r="W11" s="42">
        <f t="shared" si="3"/>
        <v>0</v>
      </c>
      <c r="X11" s="85">
        <f>BW10</f>
      </c>
      <c r="Z11" s="4">
        <f t="shared" si="4"/>
        <v>0</v>
      </c>
      <c r="AA11" s="34">
        <f t="shared" si="5"/>
        <v>0</v>
      </c>
      <c r="AB11" s="4">
        <f t="shared" si="6"/>
        <v>0</v>
      </c>
      <c r="AC11" s="4">
        <f t="shared" si="7"/>
        <v>0</v>
      </c>
      <c r="AD11" s="4">
        <f t="shared" si="8"/>
        <v>0</v>
      </c>
      <c r="AE11" s="4">
        <f t="shared" si="9"/>
        <v>0</v>
      </c>
      <c r="AF11" s="4">
        <f t="shared" si="10"/>
        <v>0</v>
      </c>
      <c r="AG11" s="4">
        <f t="shared" si="11"/>
        <v>0</v>
      </c>
      <c r="AH11" s="4">
        <f t="shared" si="12"/>
        <v>0</v>
      </c>
      <c r="AI11" s="4">
        <f t="shared" si="13"/>
        <v>0</v>
      </c>
      <c r="AJ11" s="4">
        <f t="shared" si="14"/>
        <v>0</v>
      </c>
      <c r="AK11" s="4">
        <f t="shared" si="15"/>
        <v>0</v>
      </c>
      <c r="AL11" s="4">
        <f t="shared" si="16"/>
        <v>0</v>
      </c>
      <c r="AM11" s="4">
        <f t="shared" si="17"/>
        <v>0</v>
      </c>
      <c r="AN11" s="4">
        <f t="shared" si="18"/>
        <v>0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M11" s="21">
        <f t="shared" si="19"/>
        <v>0</v>
      </c>
      <c r="BO11" s="3">
        <f t="shared" si="20"/>
        <v>0</v>
      </c>
    </row>
    <row r="12" spans="2:65" ht="15.75">
      <c r="B12" s="6"/>
      <c r="C12" s="33"/>
      <c r="D12" s="67"/>
      <c r="E12" s="23"/>
      <c r="F12" s="23"/>
      <c r="G12" s="18"/>
      <c r="H12" s="18"/>
      <c r="I12" s="24"/>
      <c r="J12" s="20"/>
      <c r="K12" s="23"/>
      <c r="L12" s="23"/>
      <c r="M12" s="18"/>
      <c r="N12" s="18"/>
      <c r="O12" s="24"/>
      <c r="P12" s="20"/>
      <c r="Q12" s="23"/>
      <c r="R12" s="23"/>
      <c r="S12" s="18"/>
      <c r="T12" s="18"/>
      <c r="U12" s="24"/>
      <c r="V12" s="20"/>
      <c r="W12" s="7"/>
      <c r="X12" s="85"/>
      <c r="Z12" s="4"/>
      <c r="AA12" s="3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M12" s="21"/>
    </row>
    <row r="13" spans="2:75" ht="15.75">
      <c r="B13" s="43" t="s">
        <v>4</v>
      </c>
      <c r="C13" s="44">
        <f>Alkukilpailu!B8</f>
        <v>31</v>
      </c>
      <c r="D13" s="69" t="str">
        <f>Alkukilpailu!C8</f>
        <v>SiUra</v>
      </c>
      <c r="E13" s="45" t="s">
        <v>79</v>
      </c>
      <c r="F13" s="46"/>
      <c r="G13" s="46"/>
      <c r="H13" s="46"/>
      <c r="I13" s="50"/>
      <c r="J13" s="48">
        <f t="shared" si="0"/>
        <v>1</v>
      </c>
      <c r="K13" s="45"/>
      <c r="L13" s="46"/>
      <c r="M13" s="46"/>
      <c r="N13" s="46"/>
      <c r="O13" s="50"/>
      <c r="P13" s="48">
        <f t="shared" si="1"/>
        <v>0</v>
      </c>
      <c r="Q13" s="45"/>
      <c r="R13" s="46"/>
      <c r="S13" s="46"/>
      <c r="T13" s="46"/>
      <c r="U13" s="50"/>
      <c r="V13" s="48">
        <f t="shared" si="2"/>
        <v>0</v>
      </c>
      <c r="W13" s="49">
        <f t="shared" si="3"/>
        <v>1</v>
      </c>
      <c r="X13" s="85">
        <f>BW13</f>
      </c>
      <c r="Z13" s="4">
        <f t="shared" si="4"/>
        <v>0</v>
      </c>
      <c r="AA13" s="34">
        <f t="shared" si="5"/>
        <v>0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0</v>
      </c>
      <c r="AF13" s="4">
        <f t="shared" si="10"/>
        <v>0</v>
      </c>
      <c r="AG13" s="4">
        <f t="shared" si="11"/>
        <v>0</v>
      </c>
      <c r="AH13" s="4">
        <f t="shared" si="12"/>
        <v>0</v>
      </c>
      <c r="AI13" s="4">
        <f t="shared" si="13"/>
        <v>0</v>
      </c>
      <c r="AJ13" s="4">
        <f t="shared" si="14"/>
        <v>0</v>
      </c>
      <c r="AK13" s="4">
        <f t="shared" si="15"/>
        <v>0</v>
      </c>
      <c r="AL13" s="4">
        <f t="shared" si="16"/>
        <v>0</v>
      </c>
      <c r="AM13" s="4">
        <f t="shared" si="17"/>
        <v>0</v>
      </c>
      <c r="AN13" s="4">
        <f t="shared" si="18"/>
        <v>1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M13" s="21">
        <f t="shared" si="19"/>
        <v>1</v>
      </c>
      <c r="BO13" s="3">
        <f t="shared" si="20"/>
        <v>0</v>
      </c>
      <c r="BR13" s="3">
        <f>IF(W13=W14,3,IF(W13&gt;W14,1,0))</f>
        <v>1</v>
      </c>
      <c r="BS13" s="3">
        <f>IF(BM13=BM14,3,IF(BM13&gt;BM14,1,0))</f>
        <v>1</v>
      </c>
      <c r="BT13" s="3">
        <f>IF(BO13=BO14,3,IF(BO13&gt;BO14,1,0))</f>
        <v>3</v>
      </c>
      <c r="BU13" s="3">
        <f>IF(BR13&lt;&gt;3,BR13,IF(BS13&lt;&gt;3,BS13,IF(BT13&lt;&gt;3,BT13,-1)))</f>
        <v>1</v>
      </c>
      <c r="BW13" s="3">
        <f>IF(BM14=BM13,"Tasatulos","")</f>
      </c>
    </row>
    <row r="14" spans="2:67" ht="15.75">
      <c r="B14" s="36" t="s">
        <v>28</v>
      </c>
      <c r="C14" s="37">
        <f>Alkukilpailu!B11</f>
        <v>0</v>
      </c>
      <c r="D14" s="68">
        <f>Alkukilpailu!C11</f>
        <v>0</v>
      </c>
      <c r="E14" s="38"/>
      <c r="F14" s="38"/>
      <c r="G14" s="39"/>
      <c r="H14" s="39"/>
      <c r="I14" s="40"/>
      <c r="J14" s="41">
        <f t="shared" si="0"/>
        <v>0</v>
      </c>
      <c r="K14" s="38"/>
      <c r="L14" s="38"/>
      <c r="M14" s="39"/>
      <c r="N14" s="39"/>
      <c r="O14" s="40"/>
      <c r="P14" s="41">
        <f t="shared" si="1"/>
        <v>0</v>
      </c>
      <c r="Q14" s="38"/>
      <c r="R14" s="38"/>
      <c r="S14" s="39"/>
      <c r="T14" s="39"/>
      <c r="U14" s="40"/>
      <c r="V14" s="41">
        <f t="shared" si="2"/>
        <v>0</v>
      </c>
      <c r="W14" s="42">
        <f t="shared" si="3"/>
        <v>0</v>
      </c>
      <c r="X14" s="85">
        <f>BW13</f>
      </c>
      <c r="Z14" s="4">
        <f t="shared" si="4"/>
        <v>0</v>
      </c>
      <c r="AA14" s="34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0</v>
      </c>
      <c r="AE14" s="4">
        <f t="shared" si="9"/>
        <v>0</v>
      </c>
      <c r="AF14" s="4">
        <f t="shared" si="10"/>
        <v>0</v>
      </c>
      <c r="AG14" s="4">
        <f t="shared" si="11"/>
        <v>0</v>
      </c>
      <c r="AH14" s="4">
        <f t="shared" si="12"/>
        <v>0</v>
      </c>
      <c r="AI14" s="4">
        <f t="shared" si="13"/>
        <v>0</v>
      </c>
      <c r="AJ14" s="4">
        <f t="shared" si="14"/>
        <v>0</v>
      </c>
      <c r="AK14" s="4">
        <f t="shared" si="15"/>
        <v>0</v>
      </c>
      <c r="AL14" s="4">
        <f t="shared" si="16"/>
        <v>0</v>
      </c>
      <c r="AM14" s="4">
        <f t="shared" si="17"/>
        <v>0</v>
      </c>
      <c r="AN14" s="4">
        <f t="shared" si="18"/>
        <v>0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M14" s="21">
        <f t="shared" si="19"/>
        <v>0</v>
      </c>
      <c r="BO14" s="3">
        <f t="shared" si="20"/>
        <v>0</v>
      </c>
    </row>
    <row r="15" spans="2:65" ht="15.75">
      <c r="B15" s="6"/>
      <c r="C15" s="33"/>
      <c r="D15" s="67"/>
      <c r="E15" s="23"/>
      <c r="F15" s="23"/>
      <c r="G15" s="18"/>
      <c r="H15" s="18"/>
      <c r="I15" s="24"/>
      <c r="J15" s="20"/>
      <c r="K15" s="23"/>
      <c r="L15" s="23"/>
      <c r="M15" s="18"/>
      <c r="N15" s="18"/>
      <c r="O15" s="24"/>
      <c r="P15" s="20"/>
      <c r="Q15" s="23"/>
      <c r="R15" s="23"/>
      <c r="S15" s="18"/>
      <c r="T15" s="18"/>
      <c r="U15" s="24"/>
      <c r="V15" s="20"/>
      <c r="W15" s="7"/>
      <c r="X15" s="85"/>
      <c r="Z15" s="4"/>
      <c r="AA15" s="3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M15" s="21"/>
    </row>
    <row r="16" spans="2:75" ht="15.75">
      <c r="B16" s="43" t="s">
        <v>10</v>
      </c>
      <c r="C16" s="44">
        <f>Alkukilpailu!B9</f>
        <v>28</v>
      </c>
      <c r="D16" s="69" t="str">
        <f>Alkukilpailu!C9</f>
        <v>KaA</v>
      </c>
      <c r="E16" s="45"/>
      <c r="F16" s="45" t="s">
        <v>79</v>
      </c>
      <c r="G16" s="46" t="s">
        <v>79</v>
      </c>
      <c r="H16" s="46"/>
      <c r="I16" s="47"/>
      <c r="J16" s="48">
        <f t="shared" si="0"/>
        <v>2</v>
      </c>
      <c r="K16" s="45" t="s">
        <v>79</v>
      </c>
      <c r="L16" s="45" t="s">
        <v>79</v>
      </c>
      <c r="M16" s="46" t="s">
        <v>79</v>
      </c>
      <c r="N16" s="46" t="s">
        <v>79</v>
      </c>
      <c r="O16" s="47" t="s">
        <v>79</v>
      </c>
      <c r="P16" s="48">
        <f t="shared" si="1"/>
        <v>5</v>
      </c>
      <c r="Q16" s="45" t="s">
        <v>79</v>
      </c>
      <c r="R16" s="45" t="s">
        <v>79</v>
      </c>
      <c r="S16" s="46" t="s">
        <v>79</v>
      </c>
      <c r="T16" s="46" t="s">
        <v>79</v>
      </c>
      <c r="U16" s="47" t="s">
        <v>79</v>
      </c>
      <c r="V16" s="48">
        <f t="shared" si="2"/>
        <v>5</v>
      </c>
      <c r="W16" s="49">
        <f t="shared" si="3"/>
        <v>12</v>
      </c>
      <c r="X16" s="85">
        <f>BW16</f>
      </c>
      <c r="Z16" s="4">
        <f t="shared" si="4"/>
        <v>759375</v>
      </c>
      <c r="AA16" s="34">
        <f t="shared" si="5"/>
        <v>537824</v>
      </c>
      <c r="AB16" s="4">
        <f t="shared" si="6"/>
        <v>0</v>
      </c>
      <c r="AC16" s="4">
        <f t="shared" si="7"/>
        <v>248832</v>
      </c>
      <c r="AD16" s="4">
        <f t="shared" si="8"/>
        <v>161051</v>
      </c>
      <c r="AE16" s="4">
        <f t="shared" si="9"/>
        <v>0</v>
      </c>
      <c r="AF16" s="4">
        <f t="shared" si="10"/>
        <v>59049</v>
      </c>
      <c r="AG16" s="4">
        <f t="shared" si="11"/>
        <v>32768</v>
      </c>
      <c r="AH16" s="4">
        <f t="shared" si="12"/>
        <v>16807</v>
      </c>
      <c r="AI16" s="4">
        <f t="shared" si="13"/>
        <v>7776</v>
      </c>
      <c r="AJ16" s="4">
        <f t="shared" si="14"/>
        <v>3125</v>
      </c>
      <c r="AK16" s="4">
        <f t="shared" si="15"/>
        <v>1024</v>
      </c>
      <c r="AL16" s="4">
        <f t="shared" si="16"/>
        <v>243</v>
      </c>
      <c r="AM16" s="4">
        <f t="shared" si="17"/>
        <v>32</v>
      </c>
      <c r="AN16" s="4">
        <f t="shared" si="18"/>
        <v>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M16" s="21">
        <f t="shared" si="19"/>
        <v>1827906</v>
      </c>
      <c r="BO16" s="3">
        <f t="shared" si="20"/>
        <v>0</v>
      </c>
      <c r="BR16" s="3">
        <f>IF(W16=W17,3,IF(W16&gt;W17,1,0))</f>
        <v>1</v>
      </c>
      <c r="BS16" s="3">
        <f>IF(BM16=BM17,3,IF(BM16&gt;BM17,1,0))</f>
        <v>0</v>
      </c>
      <c r="BT16" s="3">
        <f>IF(BO16=BO17,3,IF(BO16&gt;BO17,1,0))</f>
        <v>3</v>
      </c>
      <c r="BU16" s="3">
        <f>IF(BR16&lt;&gt;3,BR16,IF(BS16&lt;&gt;3,BS16,IF(BT16&lt;&gt;3,BT16,-1)))</f>
        <v>1</v>
      </c>
      <c r="BW16" s="3">
        <f>IF(BM17=BM16,"Tasatulos","")</f>
      </c>
    </row>
    <row r="17" spans="2:67" ht="15.75">
      <c r="B17" s="36" t="s">
        <v>11</v>
      </c>
      <c r="C17" s="37">
        <f>Alkukilpailu!B10</f>
        <v>32</v>
      </c>
      <c r="D17" s="68" t="str">
        <f>Alkukilpailu!C10</f>
        <v>MA 2</v>
      </c>
      <c r="E17" s="38" t="s">
        <v>79</v>
      </c>
      <c r="F17" s="38" t="s">
        <v>79</v>
      </c>
      <c r="G17" s="39"/>
      <c r="H17" s="39" t="s">
        <v>79</v>
      </c>
      <c r="I17" s="40" t="s">
        <v>79</v>
      </c>
      <c r="J17" s="41">
        <f t="shared" si="0"/>
        <v>4</v>
      </c>
      <c r="K17" s="38" t="s">
        <v>79</v>
      </c>
      <c r="L17" s="38" t="s">
        <v>79</v>
      </c>
      <c r="M17" s="39"/>
      <c r="N17" s="39" t="s">
        <v>79</v>
      </c>
      <c r="O17" s="40" t="s">
        <v>79</v>
      </c>
      <c r="P17" s="41">
        <f t="shared" si="1"/>
        <v>4</v>
      </c>
      <c r="Q17" s="38"/>
      <c r="R17" s="38"/>
      <c r="S17" s="39" t="s">
        <v>79</v>
      </c>
      <c r="T17" s="39"/>
      <c r="U17" s="40" t="s">
        <v>79</v>
      </c>
      <c r="V17" s="41">
        <f t="shared" si="2"/>
        <v>2</v>
      </c>
      <c r="W17" s="42">
        <f t="shared" si="3"/>
        <v>10</v>
      </c>
      <c r="X17" s="85">
        <f>BW16</f>
      </c>
      <c r="Z17" s="4">
        <f t="shared" si="4"/>
        <v>759375</v>
      </c>
      <c r="AA17" s="34">
        <f t="shared" si="5"/>
        <v>537824</v>
      </c>
      <c r="AB17" s="4">
        <f t="shared" si="6"/>
        <v>371293</v>
      </c>
      <c r="AC17" s="4">
        <f t="shared" si="7"/>
        <v>0</v>
      </c>
      <c r="AD17" s="4">
        <f t="shared" si="8"/>
        <v>161051</v>
      </c>
      <c r="AE17" s="4">
        <f t="shared" si="9"/>
        <v>100000</v>
      </c>
      <c r="AF17" s="4">
        <f t="shared" si="10"/>
        <v>59049</v>
      </c>
      <c r="AG17" s="4">
        <f t="shared" si="11"/>
        <v>0</v>
      </c>
      <c r="AH17" s="4">
        <f t="shared" si="12"/>
        <v>0</v>
      </c>
      <c r="AI17" s="4">
        <f t="shared" si="13"/>
        <v>0</v>
      </c>
      <c r="AJ17" s="4">
        <f t="shared" si="14"/>
        <v>3125</v>
      </c>
      <c r="AK17" s="4">
        <f t="shared" si="15"/>
        <v>1024</v>
      </c>
      <c r="AL17" s="4">
        <f t="shared" si="16"/>
        <v>0</v>
      </c>
      <c r="AM17" s="4">
        <f t="shared" si="17"/>
        <v>32</v>
      </c>
      <c r="AN17" s="4">
        <f t="shared" si="18"/>
        <v>1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M17" s="21">
        <f t="shared" si="19"/>
        <v>1992774</v>
      </c>
      <c r="BO17" s="3">
        <f t="shared" si="20"/>
        <v>0</v>
      </c>
    </row>
    <row r="18" spans="4:67" ht="15.75">
      <c r="D18" s="7"/>
      <c r="BO18" s="3">
        <f aca="true" t="shared" si="21" ref="BO18:BO38">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+IF(BI18="x",1,0)</f>
        <v>0</v>
      </c>
    </row>
    <row r="19" spans="4:67" ht="15.75">
      <c r="D19" s="7"/>
      <c r="BO19" s="3">
        <f t="shared" si="21"/>
        <v>0</v>
      </c>
    </row>
    <row r="20" spans="4:67" ht="15.75">
      <c r="D20" s="7"/>
      <c r="BO20" s="3">
        <f t="shared" si="21"/>
        <v>0</v>
      </c>
    </row>
    <row r="21" spans="4:67" ht="15.75">
      <c r="D21" s="7"/>
      <c r="BO21" s="3">
        <f t="shared" si="21"/>
        <v>0</v>
      </c>
    </row>
    <row r="22" spans="4:67" ht="15.75">
      <c r="D22" s="7"/>
      <c r="BO22" s="3">
        <f t="shared" si="21"/>
        <v>0</v>
      </c>
    </row>
    <row r="23" spans="4:67" ht="15.75">
      <c r="D23" s="7"/>
      <c r="BO23" s="3">
        <f t="shared" si="21"/>
        <v>0</v>
      </c>
    </row>
    <row r="24" spans="4:67" ht="15.75">
      <c r="D24" s="7"/>
      <c r="BO24" s="3">
        <f t="shared" si="21"/>
        <v>0</v>
      </c>
    </row>
    <row r="25" spans="4:67" ht="15.75">
      <c r="D25" s="7"/>
      <c r="BO25" s="3">
        <f t="shared" si="21"/>
        <v>0</v>
      </c>
    </row>
    <row r="26" spans="4:67" ht="15.75">
      <c r="D26" s="7"/>
      <c r="BO26" s="3">
        <f t="shared" si="21"/>
        <v>0</v>
      </c>
    </row>
    <row r="27" spans="4:67" ht="15.75">
      <c r="D27" s="7"/>
      <c r="BO27" s="3">
        <f t="shared" si="21"/>
        <v>0</v>
      </c>
    </row>
    <row r="28" spans="4:67" ht="15.75">
      <c r="D28" s="7"/>
      <c r="BO28" s="3">
        <f t="shared" si="21"/>
        <v>0</v>
      </c>
    </row>
    <row r="29" spans="4:67" ht="15.75">
      <c r="D29" s="7"/>
      <c r="BO29" s="3">
        <f t="shared" si="21"/>
        <v>0</v>
      </c>
    </row>
    <row r="30" spans="4:67" ht="15.75">
      <c r="D30" s="7"/>
      <c r="BO30" s="3">
        <f t="shared" si="21"/>
        <v>0</v>
      </c>
    </row>
    <row r="31" spans="4:67" ht="15.75">
      <c r="D31" s="7"/>
      <c r="BO31" s="3">
        <f t="shared" si="21"/>
        <v>0</v>
      </c>
    </row>
    <row r="32" spans="4:67" ht="15.75">
      <c r="D32" s="7"/>
      <c r="BO32" s="3">
        <f t="shared" si="21"/>
        <v>0</v>
      </c>
    </row>
    <row r="33" spans="4:67" ht="15.75">
      <c r="D33" s="7"/>
      <c r="BO33" s="3">
        <f t="shared" si="21"/>
        <v>0</v>
      </c>
    </row>
    <row r="34" spans="4:67" ht="15.75">
      <c r="D34" s="7"/>
      <c r="BO34" s="3">
        <f t="shared" si="21"/>
        <v>0</v>
      </c>
    </row>
    <row r="35" spans="4:67" ht="15.75">
      <c r="D35" s="7"/>
      <c r="BO35" s="3">
        <f t="shared" si="21"/>
        <v>0</v>
      </c>
    </row>
    <row r="36" spans="4:67" ht="15.75">
      <c r="D36" s="7"/>
      <c r="BO36" s="3">
        <f t="shared" si="21"/>
        <v>0</v>
      </c>
    </row>
    <row r="37" spans="4:67" ht="15.75">
      <c r="D37" s="7"/>
      <c r="BO37" s="3">
        <f t="shared" si="21"/>
        <v>0</v>
      </c>
    </row>
    <row r="38" spans="4:67" ht="15.75">
      <c r="D38" s="7"/>
      <c r="BO38" s="3">
        <f t="shared" si="21"/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W25"/>
  <sheetViews>
    <sheetView showGridLines="0" showRowColHeaders="0" showZeros="0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V10" sqref="V10"/>
    </sheetView>
  </sheetViews>
  <sheetFormatPr defaultColWidth="9.140625" defaultRowHeight="12.75"/>
  <cols>
    <col min="1" max="1" width="4.28125" style="3" customWidth="1"/>
    <col min="2" max="2" width="6.140625" style="3" customWidth="1"/>
    <col min="3" max="3" width="7.8515625" style="3" customWidth="1"/>
    <col min="4" max="4" width="12.00390625" style="3" customWidth="1"/>
    <col min="5" max="22" width="4.00390625" style="3" customWidth="1"/>
    <col min="23" max="23" width="8.28125" style="3" customWidth="1"/>
    <col min="24" max="24" width="18.57421875" style="3" customWidth="1"/>
    <col min="25" max="25" width="7.140625" style="3" customWidth="1"/>
    <col min="26" max="40" width="5.57421875" style="3" hidden="1" customWidth="1"/>
    <col min="41" max="41" width="0" style="3" hidden="1" customWidth="1"/>
    <col min="42" max="61" width="4.8515625" style="3" customWidth="1"/>
    <col min="62" max="62" width="0" style="3" hidden="1" customWidth="1"/>
    <col min="63" max="63" width="5.8515625" style="3" hidden="1" customWidth="1"/>
    <col min="64" max="64" width="6.28125" style="3" hidden="1" customWidth="1"/>
    <col min="65" max="65" width="12.00390625" style="3" hidden="1" customWidth="1"/>
    <col min="66" max="70" width="0" style="3" hidden="1" customWidth="1"/>
    <col min="71" max="71" width="18.57421875" style="3" hidden="1" customWidth="1"/>
    <col min="72" max="75" width="0" style="3" hidden="1" customWidth="1"/>
    <col min="76" max="16384" width="9.140625" style="3" customWidth="1"/>
  </cols>
  <sheetData>
    <row r="1" ht="9" customHeight="1"/>
    <row r="2" ht="15.75">
      <c r="B2" s="7" t="str">
        <f>Alkukilpailu!B2</f>
        <v>14 HT KIVÄÄRI 10:00 - 13:00</v>
      </c>
    </row>
    <row r="3" ht="15.75">
      <c r="B3" s="7" t="s">
        <v>62</v>
      </c>
    </row>
    <row r="4" ht="15.75">
      <c r="B4" s="7"/>
    </row>
    <row r="5" spans="2:43" ht="15.75">
      <c r="B5" s="63" t="s">
        <v>47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70" t="s">
        <v>58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8.75" customHeight="1">
      <c r="B7" s="51" t="s">
        <v>57</v>
      </c>
      <c r="C7" s="33">
        <f>IF(Välierä!BU7=-1,"",IF(Välierä!BU7=1,Välierä!C7,Välierä!C8))</f>
        <v>29</v>
      </c>
      <c r="D7" s="67" t="str">
        <f>IF(Välierä!BU7=-1,"tasatulos",IF(Välierä!BU7=1,Välierä!D7,Välierä!D8))</f>
        <v>MA 1</v>
      </c>
      <c r="E7" s="18" t="s">
        <v>79</v>
      </c>
      <c r="F7" s="18" t="s">
        <v>79</v>
      </c>
      <c r="G7" s="18" t="s">
        <v>79</v>
      </c>
      <c r="H7" s="18"/>
      <c r="I7" s="19" t="s">
        <v>79</v>
      </c>
      <c r="J7" s="20">
        <f>IF(E7="x",1,0)+IF(F7="x",1,0)+IF(G7="x",1,0)+IF(H7="x",1,0)+IF(I7="x",1,0)</f>
        <v>4</v>
      </c>
      <c r="K7" s="18" t="s">
        <v>79</v>
      </c>
      <c r="L7" s="18" t="s">
        <v>79</v>
      </c>
      <c r="M7" s="18" t="s">
        <v>79</v>
      </c>
      <c r="N7" s="18" t="s">
        <v>79</v>
      </c>
      <c r="O7" s="19" t="s">
        <v>79</v>
      </c>
      <c r="P7" s="20">
        <f>IF(K7="x",1,0)+IF(L7="x",1,0)+IF(M7="x",1,0)+IF(N7="x",1,0)+IF(O7="x",1,0)</f>
        <v>5</v>
      </c>
      <c r="Q7" s="18" t="s">
        <v>79</v>
      </c>
      <c r="R7" s="18" t="s">
        <v>79</v>
      </c>
      <c r="S7" s="18" t="s">
        <v>79</v>
      </c>
      <c r="T7" s="18" t="s">
        <v>79</v>
      </c>
      <c r="U7" s="19" t="s">
        <v>79</v>
      </c>
      <c r="V7" s="20">
        <f>IF(Q7="x",1,0)+IF(R7="x",1,0)+IF(S7="x",1,0)+IF(T7="x",1,0)+IF(U7="x",1,0)</f>
        <v>5</v>
      </c>
      <c r="W7" s="7">
        <f>J7+P7+V7</f>
        <v>14</v>
      </c>
      <c r="X7" s="85">
        <f>BW7</f>
      </c>
      <c r="Z7" s="4">
        <f>IF(U7="x",1,0)</f>
        <v>1</v>
      </c>
      <c r="AA7" s="34">
        <f>IF(O7="x",1,0)</f>
        <v>1</v>
      </c>
      <c r="AB7" s="4">
        <f>IF(I7="x",1,0)</f>
        <v>1</v>
      </c>
      <c r="AC7" s="4">
        <f>IF(T7="x",1,0)</f>
        <v>1</v>
      </c>
      <c r="AD7" s="4">
        <f>IF(N7="x",1,0)</f>
        <v>1</v>
      </c>
      <c r="AE7" s="4">
        <f>IF(H7="x",1,0)</f>
        <v>0</v>
      </c>
      <c r="AF7" s="4">
        <f>IF(S7="x",1,0)</f>
        <v>1</v>
      </c>
      <c r="AG7" s="4">
        <f>IF(M7="x",1,0)</f>
        <v>1</v>
      </c>
      <c r="AH7" s="4">
        <f>IF(G7="x",1,0)</f>
        <v>1</v>
      </c>
      <c r="AI7" s="4">
        <f>IF(R7="x",1,0)</f>
        <v>1</v>
      </c>
      <c r="AJ7" s="4">
        <f>IF(L7="x",1,0)</f>
        <v>1</v>
      </c>
      <c r="AK7" s="4">
        <f>IF(F7="x",1,0)</f>
        <v>1</v>
      </c>
      <c r="AL7" s="4">
        <f>IF(Q7="x",1,0)</f>
        <v>1</v>
      </c>
      <c r="AM7" s="4">
        <f>IF(K7="x",1,0)</f>
        <v>1</v>
      </c>
      <c r="AN7" s="4">
        <f>IF(E7="x",1,0)</f>
        <v>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M7" s="21">
        <f>VALUE(Z7&amp;AA7&amp;AB7&amp;AC7&amp;AD7&amp;AE7&amp;AF7&amp;AG7&amp;AH7&amp;AI7&amp;AJ7&amp;AK7&amp;AL7&amp;AM7&amp;AN7)+BO7</f>
        <v>111110111111111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8" customHeight="1">
      <c r="B8" s="52" t="s">
        <v>59</v>
      </c>
      <c r="C8" s="37">
        <f>IF(Välierä!BU16=-1,"",IF(Välierä!BU16=1,Välierä!C16,Välierä!C17))</f>
        <v>28</v>
      </c>
      <c r="D8" s="68" t="str">
        <f>IF(Välierä!BU16=-1,"tasatulos",IF(Välierä!BU16=1,Välierä!D16,Välierä!D17))</f>
        <v>KaA</v>
      </c>
      <c r="E8" s="38" t="s">
        <v>79</v>
      </c>
      <c r="F8" s="38"/>
      <c r="G8" s="39"/>
      <c r="H8" s="39" t="s">
        <v>79</v>
      </c>
      <c r="I8" s="40" t="s">
        <v>79</v>
      </c>
      <c r="J8" s="41">
        <f>IF(E8="x",1,0)+IF(F8="x",1,0)+IF(G8="x",1,0)+IF(H8="x",1,0)+IF(I8="x",1,0)</f>
        <v>3</v>
      </c>
      <c r="K8" s="38" t="s">
        <v>79</v>
      </c>
      <c r="L8" s="38"/>
      <c r="M8" s="39" t="s">
        <v>79</v>
      </c>
      <c r="N8" s="39" t="s">
        <v>79</v>
      </c>
      <c r="O8" s="40"/>
      <c r="P8" s="41">
        <f>IF(K8="x",1,0)+IF(L8="x",1,0)+IF(M8="x",1,0)+IF(N8="x",1,0)+IF(O8="x",1,0)</f>
        <v>3</v>
      </c>
      <c r="Q8" s="38" t="s">
        <v>79</v>
      </c>
      <c r="R8" s="38"/>
      <c r="S8" s="39" t="s">
        <v>79</v>
      </c>
      <c r="T8" s="39" t="s">
        <v>79</v>
      </c>
      <c r="U8" s="40" t="s">
        <v>79</v>
      </c>
      <c r="V8" s="41">
        <f>IF(Q8="x",1,0)+IF(R8="x",1,0)+IF(S8="x",1,0)+IF(T8="x",1,0)+IF(U8="x",1,0)</f>
        <v>4</v>
      </c>
      <c r="W8" s="42">
        <f>J8+P8+V8</f>
        <v>10</v>
      </c>
      <c r="X8" s="85">
        <f>BW7</f>
      </c>
      <c r="Z8" s="4">
        <f>IF(U8="x",1,0)</f>
        <v>1</v>
      </c>
      <c r="AA8" s="34">
        <f>IF(O8="x",1,0)</f>
        <v>0</v>
      </c>
      <c r="AB8" s="4">
        <f>IF(I8="x",1,0)</f>
        <v>1</v>
      </c>
      <c r="AC8" s="4">
        <f>IF(T8="x",1,0)</f>
        <v>1</v>
      </c>
      <c r="AD8" s="4">
        <f>IF(N8="x",1,0)</f>
        <v>1</v>
      </c>
      <c r="AE8" s="4">
        <f>IF(H8="x",1,0)</f>
        <v>1</v>
      </c>
      <c r="AF8" s="4">
        <f>IF(S8="x",1,0)</f>
        <v>1</v>
      </c>
      <c r="AG8" s="4">
        <f>IF(M8="x",1,0)</f>
        <v>1</v>
      </c>
      <c r="AH8" s="4">
        <f>IF(G8="x",1,0)</f>
        <v>0</v>
      </c>
      <c r="AI8" s="4">
        <f>IF(R8="x",1,0)</f>
        <v>0</v>
      </c>
      <c r="AJ8" s="4">
        <f>IF(L8="x",1,0)</f>
        <v>0</v>
      </c>
      <c r="AK8" s="4">
        <f>IF(F8="x",1,0)</f>
        <v>0</v>
      </c>
      <c r="AL8" s="4">
        <f>IF(Q8="x",1,0)</f>
        <v>1</v>
      </c>
      <c r="AM8" s="4">
        <f>IF(K8="x",1,0)</f>
        <v>1</v>
      </c>
      <c r="AN8" s="4">
        <f>IF(E8="x",1,0)</f>
        <v>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M8" s="21">
        <f>VALUE(Z8&amp;AA8&amp;AB8&amp;AC8&amp;AD8&amp;AE8&amp;AF8&amp;AG8&amp;AH8&amp;AI8&amp;AJ8&amp;AK8&amp;AL8&amp;AM8&amp;AN8)+BO8</f>
        <v>101111110000111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3"/>
      <c r="D9" s="67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5"/>
      <c r="Z9" s="4"/>
      <c r="AA9" s="3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M9" s="21"/>
    </row>
    <row r="10" spans="2:75" ht="19.5" customHeight="1">
      <c r="B10" s="53" t="s">
        <v>60</v>
      </c>
      <c r="C10" s="44">
        <f>IF(Välierä!BU10=-1,"",IF(Välierä!BU10=1,Välierä!C10,Välierä!C11))</f>
        <v>30</v>
      </c>
      <c r="D10" s="69" t="str">
        <f>IF(Välierä!BU10=-1,"tasatulos",IF(Välierä!BU10=1,Välierä!D10,Välierä!D11))</f>
        <v>ToU</v>
      </c>
      <c r="E10" s="45" t="s">
        <v>79</v>
      </c>
      <c r="F10" s="45" t="s">
        <v>79</v>
      </c>
      <c r="G10" s="46" t="s">
        <v>79</v>
      </c>
      <c r="H10" s="46" t="s">
        <v>79</v>
      </c>
      <c r="I10" s="47" t="s">
        <v>79</v>
      </c>
      <c r="J10" s="48">
        <f>IF(E10="x",1,0)+IF(F10="x",1,0)+IF(G10="x",1,0)+IF(H10="x",1,0)+IF(I10="x",1,0)</f>
        <v>5</v>
      </c>
      <c r="K10" s="45" t="s">
        <v>79</v>
      </c>
      <c r="L10" s="45" t="s">
        <v>79</v>
      </c>
      <c r="M10" s="46" t="s">
        <v>79</v>
      </c>
      <c r="N10" s="46" t="s">
        <v>79</v>
      </c>
      <c r="O10" s="47" t="s">
        <v>79</v>
      </c>
      <c r="P10" s="48">
        <f>IF(K10="x",1,0)+IF(L10="x",1,0)+IF(M10="x",1,0)+IF(N10="x",1,0)+IF(O10="x",1,0)</f>
        <v>5</v>
      </c>
      <c r="Q10" s="45" t="s">
        <v>79</v>
      </c>
      <c r="R10" s="45" t="s">
        <v>79</v>
      </c>
      <c r="S10" s="46"/>
      <c r="T10" s="46"/>
      <c r="U10" s="47" t="s">
        <v>79</v>
      </c>
      <c r="V10" s="48">
        <f>IF(Q10="x",1,0)+IF(R10="x",1,0)+IF(S10="x",1,0)+IF(T10="x",1,0)+IF(U10="x",1,0)</f>
        <v>3</v>
      </c>
      <c r="W10" s="49">
        <f>J10+P10+V10</f>
        <v>13</v>
      </c>
      <c r="X10" s="85">
        <f>BW10</f>
      </c>
      <c r="Z10" s="4">
        <f>IF(U10="x",1,0)</f>
        <v>1</v>
      </c>
      <c r="AA10" s="34">
        <f>IF(O10="x",1,0)</f>
        <v>1</v>
      </c>
      <c r="AB10" s="4">
        <f>IF(I10="x",1,0)</f>
        <v>1</v>
      </c>
      <c r="AC10" s="4">
        <f>IF(T10="x",1,0)</f>
        <v>0</v>
      </c>
      <c r="AD10" s="4">
        <f>IF(N10="x",1,0)</f>
        <v>1</v>
      </c>
      <c r="AE10" s="4">
        <f>IF(H10="x",1,0)</f>
        <v>1</v>
      </c>
      <c r="AF10" s="4">
        <f>IF(S10="x",1,0)</f>
        <v>0</v>
      </c>
      <c r="AG10" s="4">
        <f>IF(M10="x",1,0)</f>
        <v>1</v>
      </c>
      <c r="AH10" s="4">
        <f>IF(G10="x",1,0)</f>
        <v>1</v>
      </c>
      <c r="AI10" s="4">
        <f>IF(R10="x",1,0)</f>
        <v>1</v>
      </c>
      <c r="AJ10" s="4">
        <f>IF(L10="x",1,0)</f>
        <v>1</v>
      </c>
      <c r="AK10" s="4">
        <f>IF(F10="x",1,0)</f>
        <v>1</v>
      </c>
      <c r="AL10" s="4">
        <f>IF(Q10="x",1,0)</f>
        <v>1</v>
      </c>
      <c r="AM10" s="4">
        <f>IF(K10="x",1,0)</f>
        <v>1</v>
      </c>
      <c r="AN10" s="4">
        <f>IF(E10="x",1,0)</f>
        <v>1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M10" s="21">
        <f>VALUE(Z10&amp;AA10&amp;AB10&amp;AC10&amp;AD10&amp;AE10&amp;AF10&amp;AG10&amp;AH10&amp;AI10&amp;AJ10&amp;AK10&amp;AL10&amp;AM10&amp;AN10)+BO10</f>
        <v>111011011111111</v>
      </c>
      <c r="BO10" s="3">
        <f>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+IF(BI10="x",1,0)</f>
        <v>0</v>
      </c>
      <c r="BR10" s="3">
        <f>IF(W10=W11,3,IF(W10&gt;W11,1,0))</f>
        <v>1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IF(BM10=BM11,"Tasatulos","")</f>
      </c>
    </row>
    <row r="11" spans="2:67" ht="18.75" customHeight="1">
      <c r="B11" s="52" t="s">
        <v>61</v>
      </c>
      <c r="C11" s="37">
        <f>IF(Välierä!BU13=-1,"",IF(Välierä!BU13=1,Välierä!C13,Välierä!C14))</f>
        <v>31</v>
      </c>
      <c r="D11" s="68" t="str">
        <f>IF(Välierä!BU13=-1,"tasatulos",IF(Välierä!BU13=1,Välierä!D13,Välierä!D14))</f>
        <v>SiUra</v>
      </c>
      <c r="E11" s="38" t="s">
        <v>79</v>
      </c>
      <c r="F11" s="38" t="s">
        <v>79</v>
      </c>
      <c r="G11" s="39"/>
      <c r="H11" s="39"/>
      <c r="I11" s="40"/>
      <c r="J11" s="41">
        <f>IF(E11="x",1,0)+IF(F11="x",1,0)+IF(G11="x",1,0)+IF(H11="x",1,0)+IF(I11="x",1,0)</f>
        <v>2</v>
      </c>
      <c r="K11" s="38" t="s">
        <v>79</v>
      </c>
      <c r="L11" s="38" t="s">
        <v>79</v>
      </c>
      <c r="M11" s="39"/>
      <c r="N11" s="39" t="s">
        <v>79</v>
      </c>
      <c r="O11" s="40" t="s">
        <v>79</v>
      </c>
      <c r="P11" s="41">
        <f>IF(K11="x",1,0)+IF(L11="x",1,0)+IF(M11="x",1,0)+IF(N11="x",1,0)+IF(O11="x",1,0)</f>
        <v>4</v>
      </c>
      <c r="Q11" s="38" t="s">
        <v>79</v>
      </c>
      <c r="R11" s="38" t="s">
        <v>79</v>
      </c>
      <c r="S11" s="39" t="s">
        <v>79</v>
      </c>
      <c r="T11" s="39" t="s">
        <v>79</v>
      </c>
      <c r="U11" s="40" t="s">
        <v>79</v>
      </c>
      <c r="V11" s="41">
        <f>IF(Q11="x",1,0)+IF(R11="x",1,0)+IF(S11="x",1,0)+IF(T11="x",1,0)+IF(U11="x",1,0)</f>
        <v>5</v>
      </c>
      <c r="W11" s="42">
        <f>J11+P11+V11</f>
        <v>11</v>
      </c>
      <c r="X11" s="85">
        <f>BW11</f>
        <v>0</v>
      </c>
      <c r="Z11" s="4">
        <f>IF(U11="x",1,0)</f>
        <v>1</v>
      </c>
      <c r="AA11" s="34">
        <f>IF(O11="x",1,0)</f>
        <v>1</v>
      </c>
      <c r="AB11" s="4">
        <f>IF(I11="x",1,0)</f>
        <v>0</v>
      </c>
      <c r="AC11" s="4">
        <f>IF(T11="x",1,0)</f>
        <v>1</v>
      </c>
      <c r="AD11" s="4">
        <f>IF(N11="x",1,0)</f>
        <v>1</v>
      </c>
      <c r="AE11" s="4">
        <f>IF(H11="x",1,0)</f>
        <v>0</v>
      </c>
      <c r="AF11" s="4">
        <f>IF(S11="x",1,0)</f>
        <v>1</v>
      </c>
      <c r="AG11" s="4">
        <f>IF(M11="x",1,0)</f>
        <v>0</v>
      </c>
      <c r="AH11" s="4">
        <f>IF(G11="x",1,0)</f>
        <v>0</v>
      </c>
      <c r="AI11" s="4">
        <f>IF(R11="x",1,0)</f>
        <v>1</v>
      </c>
      <c r="AJ11" s="4">
        <f>IF(L11="x",1,0)</f>
        <v>1</v>
      </c>
      <c r="AK11" s="4">
        <f>IF(F11="x",1,0)</f>
        <v>1</v>
      </c>
      <c r="AL11" s="4">
        <f>IF(Q11="x",1,0)</f>
        <v>1</v>
      </c>
      <c r="AM11" s="4">
        <f>IF(K11="x",1,0)</f>
        <v>1</v>
      </c>
      <c r="AN11" s="4">
        <f>IF(E11="x",1,0)</f>
        <v>1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M11" s="21">
        <f>VALUE(Z11&amp;AA11&amp;AB11&amp;AC11&amp;AD11&amp;AE11&amp;AF11&amp;AG11&amp;AH11&amp;AI11&amp;AJ11&amp;AK11&amp;AL11&amp;AM11&amp;AN11)+BO11</f>
        <v>110110100111111</v>
      </c>
      <c r="BO11" s="3">
        <f>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+IF(BI11="x",1,0)</f>
        <v>0</v>
      </c>
    </row>
    <row r="12" spans="42:61" ht="15"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spans="42:61" ht="15"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42:61" ht="15"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</row>
    <row r="15" spans="42:61" ht="15"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42:61" ht="15"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</row>
    <row r="17" spans="42:61" ht="15"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</row>
    <row r="18" spans="42:61" ht="15"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</row>
    <row r="19" spans="42:61" ht="15"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</row>
    <row r="20" spans="42:61" ht="15"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</row>
    <row r="21" spans="42:61" ht="15"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</row>
    <row r="22" spans="42:61" ht="15"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</row>
    <row r="23" spans="42:61" ht="15"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</row>
    <row r="24" spans="42:61" ht="15"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</row>
    <row r="25" spans="42:61" ht="15"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</row>
  </sheetData>
  <sheetProtection/>
  <conditionalFormatting sqref="D7:D8 D10:D11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B2:BW8"/>
  <sheetViews>
    <sheetView showGridLines="0" showRowColHeaders="0" showZeros="0" tabSelected="1" zoomScalePageLayoutView="0" workbookViewId="0" topLeftCell="A6">
      <pane xSplit="4" topLeftCell="E1" activePane="topRight" state="frozen"/>
      <selection pane="topLeft" activeCell="A1" sqref="A1"/>
      <selection pane="topRight" activeCell="W8" sqref="W8"/>
    </sheetView>
  </sheetViews>
  <sheetFormatPr defaultColWidth="9.140625" defaultRowHeight="12.75"/>
  <cols>
    <col min="1" max="1" width="3.421875" style="3" customWidth="1"/>
    <col min="2" max="2" width="1.421875" style="3" customWidth="1"/>
    <col min="3" max="3" width="8.57421875" style="3" customWidth="1"/>
    <col min="4" max="4" width="13.7109375" style="3" customWidth="1"/>
    <col min="5" max="22" width="3.28125" style="3" customWidth="1"/>
    <col min="23" max="23" width="8.57421875" style="3" customWidth="1"/>
    <col min="24" max="24" width="21.140625" style="3" customWidth="1"/>
    <col min="25" max="25" width="7.7109375" style="3" customWidth="1"/>
    <col min="26" max="40" width="4.8515625" style="3" hidden="1" customWidth="1"/>
    <col min="41" max="41" width="0" style="3" hidden="1" customWidth="1"/>
    <col min="42" max="61" width="4.00390625" style="3" customWidth="1"/>
    <col min="62" max="64" width="0" style="3" hidden="1" customWidth="1"/>
    <col min="65" max="65" width="20.8515625" style="3" hidden="1" customWidth="1"/>
    <col min="66" max="75" width="0" style="3" hidden="1" customWidth="1"/>
    <col min="76" max="16384" width="9.140625" style="3" customWidth="1"/>
  </cols>
  <sheetData>
    <row r="1" ht="9.75" customHeight="1"/>
    <row r="2" ht="15.75">
      <c r="B2" s="7" t="str">
        <f>Alkukilpailu!B2</f>
        <v>14 HT KIVÄÄRI 10:00 - 13:00</v>
      </c>
    </row>
    <row r="3" ht="15.75">
      <c r="B3" s="7" t="s">
        <v>52</v>
      </c>
    </row>
    <row r="4" ht="15.75">
      <c r="B4" s="7"/>
    </row>
    <row r="5" spans="2:43" ht="15.75">
      <c r="B5" s="6"/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/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7.25" customHeight="1">
      <c r="B7" s="51"/>
      <c r="C7" s="33">
        <f>IF(SemiFinaali!BU7=-1,"",IF(SemiFinaali!BU7=1,SemiFinaali!C7,SemiFinaali!C8))</f>
        <v>29</v>
      </c>
      <c r="D7" s="67" t="str">
        <f>IF(SemiFinaali!BU7=-1,"tasatulos",IF(SemiFinaali!BU7=1,SemiFinaali!D7,SemiFinaali!D8))</f>
        <v>MA 1</v>
      </c>
      <c r="E7" s="18" t="s">
        <v>79</v>
      </c>
      <c r="F7" s="18" t="s">
        <v>79</v>
      </c>
      <c r="G7" s="18" t="s">
        <v>79</v>
      </c>
      <c r="H7" s="18" t="s">
        <v>79</v>
      </c>
      <c r="I7" s="19" t="s">
        <v>79</v>
      </c>
      <c r="J7" s="20">
        <f>IF(E7="x",1,0)+IF(F7="x",1,0)+IF(G7="x",1,0)+IF(H7="x",1,0)+IF(I7="x",1,0)</f>
        <v>5</v>
      </c>
      <c r="K7" s="18" t="s">
        <v>79</v>
      </c>
      <c r="L7" s="18" t="s">
        <v>79</v>
      </c>
      <c r="M7" s="18" t="s">
        <v>79</v>
      </c>
      <c r="N7" s="18" t="s">
        <v>79</v>
      </c>
      <c r="O7" s="19" t="s">
        <v>79</v>
      </c>
      <c r="P7" s="20">
        <f>IF(K7="x",1,0)+IF(L7="x",1,0)+IF(M7="x",1,0)+IF(N7="x",1,0)+IF(O7="x",1,0)</f>
        <v>5</v>
      </c>
      <c r="Q7" s="18" t="s">
        <v>79</v>
      </c>
      <c r="R7" s="18" t="s">
        <v>79</v>
      </c>
      <c r="S7" s="18" t="s">
        <v>79</v>
      </c>
      <c r="T7" s="18" t="s">
        <v>79</v>
      </c>
      <c r="U7" s="19" t="s">
        <v>79</v>
      </c>
      <c r="V7" s="20">
        <f>IF(Q7="x",1,0)+IF(R7="x",1,0)+IF(S7="x",1,0)+IF(T7="x",1,0)+IF(U7="x",1,0)</f>
        <v>5</v>
      </c>
      <c r="W7" s="7">
        <f>J7+P7+V7</f>
        <v>15</v>
      </c>
      <c r="X7" s="85">
        <f>BW7</f>
      </c>
      <c r="Z7" s="4">
        <f>IF(U7="x",1,0)</f>
        <v>1</v>
      </c>
      <c r="AA7" s="34">
        <f>IF(O7="x",1,0)</f>
        <v>1</v>
      </c>
      <c r="AB7" s="4">
        <f>IF(I7="x",1,0)</f>
        <v>1</v>
      </c>
      <c r="AC7" s="4">
        <f>IF(T7="x",1,0)</f>
        <v>1</v>
      </c>
      <c r="AD7" s="4">
        <f>IF(N7="x",1,0)</f>
        <v>1</v>
      </c>
      <c r="AE7" s="4">
        <f>IF(H7="x",1,0)</f>
        <v>1</v>
      </c>
      <c r="AF7" s="4">
        <f>IF(S7="x",1,0)</f>
        <v>1</v>
      </c>
      <c r="AG7" s="4">
        <f>IF(M7="x",1,0)</f>
        <v>1</v>
      </c>
      <c r="AH7" s="4">
        <f>IF(G7="x",1,0)</f>
        <v>1</v>
      </c>
      <c r="AI7" s="4">
        <f>IF(R7="x",1,0)</f>
        <v>1</v>
      </c>
      <c r="AJ7" s="4">
        <f>IF(L7="x",1,0)</f>
        <v>1</v>
      </c>
      <c r="AK7" s="4">
        <f>IF(F7="x",1,0)</f>
        <v>1</v>
      </c>
      <c r="AL7" s="4">
        <f>IF(Q7="x",1,0)</f>
        <v>1</v>
      </c>
      <c r="AM7" s="4">
        <f>IF(K7="x",1,0)</f>
        <v>1</v>
      </c>
      <c r="AN7" s="4">
        <f>IF(E7="x",1,0)</f>
        <v>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M7" s="21">
        <f>VALUE(Z7&amp;AA7&amp;AB7&amp;AC7&amp;AD7&amp;AE7&amp;AF7&amp;AG7&amp;AH7&amp;AI7&amp;AJ7&amp;AK7&amp;AL7&amp;AM7&amp;AN7)+BO7</f>
        <v>111111111111111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7.25" customHeight="1">
      <c r="B8" s="52"/>
      <c r="C8" s="37">
        <f>IF(SemiFinaali!BU10=-1,"",IF(SemiFinaali!BU10=1,SemiFinaali!C10,SemiFinaali!C11))</f>
        <v>30</v>
      </c>
      <c r="D8" s="68" t="str">
        <f>IF(SemiFinaali!BU10=-1,"tasatulos",IF(SemiFinaali!BU10=1,SemiFinaali!D10,SemiFinaali!D11))</f>
        <v>ToU</v>
      </c>
      <c r="E8" s="38" t="s">
        <v>79</v>
      </c>
      <c r="F8" s="38" t="s">
        <v>79</v>
      </c>
      <c r="G8" s="39" t="s">
        <v>79</v>
      </c>
      <c r="H8" s="39" t="s">
        <v>79</v>
      </c>
      <c r="I8" s="40" t="s">
        <v>79</v>
      </c>
      <c r="J8" s="41">
        <f>IF(E8="x",1,0)+IF(F8="x",1,0)+IF(G8="x",1,0)+IF(H8="x",1,0)+IF(I8="x",1,0)</f>
        <v>5</v>
      </c>
      <c r="K8" s="38" t="s">
        <v>79</v>
      </c>
      <c r="L8" s="38" t="s">
        <v>79</v>
      </c>
      <c r="M8" s="39" t="s">
        <v>79</v>
      </c>
      <c r="N8" s="39" t="s">
        <v>79</v>
      </c>
      <c r="O8" s="40" t="s">
        <v>79</v>
      </c>
      <c r="P8" s="41">
        <f>IF(K8="x",1,0)+IF(L8="x",1,0)+IF(M8="x",1,0)+IF(N8="x",1,0)+IF(O8="x",1,0)</f>
        <v>5</v>
      </c>
      <c r="Q8" s="38" t="s">
        <v>79</v>
      </c>
      <c r="R8" s="38"/>
      <c r="S8" s="39" t="s">
        <v>79</v>
      </c>
      <c r="T8" s="39"/>
      <c r="U8" s="40" t="s">
        <v>79</v>
      </c>
      <c r="V8" s="41">
        <f>IF(Q8="x",1,0)+IF(R8="x",1,0)+IF(S8="x",1,0)+IF(T8="x",1,0)+IF(U8="x",1,0)</f>
        <v>3</v>
      </c>
      <c r="W8" s="42">
        <f>J8+P8+V8</f>
        <v>13</v>
      </c>
      <c r="X8" s="85">
        <f>BW7</f>
      </c>
      <c r="Z8" s="4">
        <f>IF(U8="x",1,0)</f>
        <v>1</v>
      </c>
      <c r="AA8" s="34">
        <f>IF(O8="x",1,0)</f>
        <v>1</v>
      </c>
      <c r="AB8" s="4">
        <f>IF(I8="x",1,0)</f>
        <v>1</v>
      </c>
      <c r="AC8" s="4">
        <f>IF(T8="x",1,0)</f>
        <v>0</v>
      </c>
      <c r="AD8" s="4">
        <f>IF(N8="x",1,0)</f>
        <v>1</v>
      </c>
      <c r="AE8" s="4">
        <f>IF(H8="x",1,0)</f>
        <v>1</v>
      </c>
      <c r="AF8" s="4">
        <f>IF(S8="x",1,0)</f>
        <v>1</v>
      </c>
      <c r="AG8" s="4">
        <f>IF(M8="x",1,0)</f>
        <v>1</v>
      </c>
      <c r="AH8" s="4">
        <f>IF(G8="x",1,0)</f>
        <v>1</v>
      </c>
      <c r="AI8" s="4">
        <f>IF(R8="x",1,0)</f>
        <v>0</v>
      </c>
      <c r="AJ8" s="4">
        <f>IF(L8="x",1,0)</f>
        <v>1</v>
      </c>
      <c r="AK8" s="4">
        <f>IF(F8="x",1,0)</f>
        <v>1</v>
      </c>
      <c r="AL8" s="4">
        <f>IF(Q8="x",1,0)</f>
        <v>1</v>
      </c>
      <c r="AM8" s="4">
        <f>IF(K8="x",1,0)</f>
        <v>1</v>
      </c>
      <c r="AN8" s="4">
        <f>IF(E8="x",1,0)</f>
        <v>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M8" s="21">
        <f>VALUE(Z8&amp;AA8&amp;AB8&amp;AC8&amp;AD8&amp;AE8&amp;AF8&amp;AG8&amp;AH8&amp;AI8&amp;AJ8&amp;AK8&amp;AL8&amp;AM8&amp;AN8)+BO8</f>
        <v>111011111011111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</sheetData>
  <sheetProtection/>
  <conditionalFormatting sqref="D7:D8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B2:R36"/>
  <sheetViews>
    <sheetView showGridLines="0" showRowColHeaders="0" showZeros="0" zoomScalePageLayoutView="0" workbookViewId="0" topLeftCell="A1">
      <selection activeCell="C40" sqref="C40"/>
    </sheetView>
  </sheetViews>
  <sheetFormatPr defaultColWidth="9.140625" defaultRowHeight="12.75"/>
  <cols>
    <col min="1" max="1" width="3.140625" style="7" customWidth="1"/>
    <col min="2" max="2" width="7.140625" style="7" customWidth="1"/>
    <col min="3" max="3" width="5.7109375" style="6" customWidth="1"/>
    <col min="4" max="4" width="14.00390625" style="7" customWidth="1"/>
    <col min="5" max="5" width="9.140625" style="6" customWidth="1"/>
    <col min="6" max="6" width="3.421875" style="6" customWidth="1"/>
    <col min="7" max="7" width="5.140625" style="6" customWidth="1"/>
    <col min="8" max="8" width="4.8515625" style="7" customWidth="1"/>
    <col min="9" max="9" width="10.28125" style="7" customWidth="1"/>
    <col min="10" max="10" width="4.28125" style="6" customWidth="1"/>
    <col min="11" max="11" width="7.421875" style="7" customWidth="1"/>
    <col min="12" max="12" width="4.8515625" style="7" customWidth="1"/>
    <col min="13" max="13" width="10.00390625" style="7" customWidth="1"/>
    <col min="14" max="14" width="4.28125" style="7" customWidth="1"/>
    <col min="15" max="15" width="7.421875" style="7" customWidth="1"/>
    <col min="16" max="16" width="6.00390625" style="7" customWidth="1"/>
    <col min="17" max="17" width="11.28125" style="7" bestFit="1" customWidth="1"/>
    <col min="18" max="18" width="4.8515625" style="7" customWidth="1"/>
    <col min="19" max="16384" width="9.140625" style="7" customWidth="1"/>
  </cols>
  <sheetData>
    <row r="1" ht="8.25" customHeight="1"/>
    <row r="2" ht="17.25" customHeight="1">
      <c r="B2" s="7" t="str">
        <f>Alkukilpailu!B2</f>
        <v>14 HT KIVÄÄRI 10:00 - 13:00</v>
      </c>
    </row>
    <row r="3" ht="15.75">
      <c r="B3" s="7" t="s">
        <v>63</v>
      </c>
    </row>
    <row r="4" ht="8.25" customHeight="1"/>
    <row r="5" spans="2:16" ht="15.75">
      <c r="B5" s="7" t="s">
        <v>64</v>
      </c>
      <c r="H5" s="7" t="s">
        <v>47</v>
      </c>
      <c r="L5" s="7" t="s">
        <v>62</v>
      </c>
      <c r="P5" s="7" t="s">
        <v>52</v>
      </c>
    </row>
    <row r="6" spans="2:12" ht="15.75">
      <c r="B6" s="6" t="s">
        <v>67</v>
      </c>
      <c r="C6" s="6" t="s">
        <v>65</v>
      </c>
      <c r="D6" s="7" t="s">
        <v>1</v>
      </c>
      <c r="E6" s="6" t="s">
        <v>66</v>
      </c>
      <c r="L6" s="6"/>
    </row>
    <row r="7" spans="2:12" ht="15.75">
      <c r="B7" s="6" t="str">
        <f>IF(C7=0,"",ROW()-6&amp;".")</f>
        <v>1.</v>
      </c>
      <c r="C7" s="6">
        <f>Alkukilpailu!B6</f>
        <v>29</v>
      </c>
      <c r="D7" s="7" t="str">
        <f>Alkukilpailu!C6</f>
        <v>MA 1</v>
      </c>
      <c r="E7" s="6">
        <f>Alkukilpailu!V6</f>
        <v>14</v>
      </c>
      <c r="G7" s="6" t="s">
        <v>2</v>
      </c>
      <c r="H7" s="61">
        <f>C7</f>
        <v>29</v>
      </c>
      <c r="I7" s="56" t="str">
        <f>D7</f>
        <v>MA 1</v>
      </c>
      <c r="J7" s="59">
        <f>Välierä!W7</f>
        <v>1</v>
      </c>
      <c r="L7" s="6"/>
    </row>
    <row r="8" spans="2:12" ht="15.75">
      <c r="B8" s="6" t="str">
        <f aca="true" t="shared" si="0" ref="B8:B36">IF(C8=0,"",ROW()-6&amp;".")</f>
        <v>2.</v>
      </c>
      <c r="C8" s="6">
        <f>Alkukilpailu!B7</f>
        <v>30</v>
      </c>
      <c r="D8" s="7" t="str">
        <f>Alkukilpailu!C7</f>
        <v>ToU</v>
      </c>
      <c r="E8" s="6">
        <f>Alkukilpailu!V7</f>
        <v>12</v>
      </c>
      <c r="G8" s="6" t="s">
        <v>30</v>
      </c>
      <c r="H8" s="62">
        <f>C14</f>
        <v>0</v>
      </c>
      <c r="I8" s="57">
        <f>D14</f>
        <v>0</v>
      </c>
      <c r="J8" s="60">
        <f>Välierä!W8</f>
        <v>0</v>
      </c>
      <c r="L8" s="6"/>
    </row>
    <row r="9" spans="2:14" ht="15.75">
      <c r="B9" s="6" t="str">
        <f t="shared" si="0"/>
        <v>3.</v>
      </c>
      <c r="C9" s="6">
        <f>Alkukilpailu!B8</f>
        <v>31</v>
      </c>
      <c r="D9" s="7" t="str">
        <f>Alkukilpailu!C8</f>
        <v>SiUra</v>
      </c>
      <c r="E9" s="6">
        <f>Alkukilpailu!V8</f>
        <v>10</v>
      </c>
      <c r="H9" s="6"/>
      <c r="L9" s="61">
        <f>SemiFinaali!C7</f>
        <v>29</v>
      </c>
      <c r="M9" s="56" t="str">
        <f>SemiFinaali!D7</f>
        <v>MA 1</v>
      </c>
      <c r="N9" s="59">
        <f>SemiFinaali!W7</f>
        <v>14</v>
      </c>
    </row>
    <row r="10" spans="2:16" ht="16.5" thickBot="1">
      <c r="B10" s="6" t="str">
        <f t="shared" si="0"/>
        <v>4.</v>
      </c>
      <c r="C10" s="6">
        <f>Alkukilpailu!B9</f>
        <v>28</v>
      </c>
      <c r="D10" s="7" t="str">
        <f>Alkukilpailu!C9</f>
        <v>KaA</v>
      </c>
      <c r="E10" s="6">
        <f>Alkukilpailu!V9</f>
        <v>8</v>
      </c>
      <c r="H10" s="51"/>
      <c r="L10" s="62">
        <f>SemiFinaali!C8</f>
        <v>28</v>
      </c>
      <c r="M10" s="57" t="str">
        <f>SemiFinaali!D8</f>
        <v>KaA</v>
      </c>
      <c r="N10" s="60">
        <f>SemiFinaali!W8</f>
        <v>10</v>
      </c>
      <c r="P10" s="7" t="s">
        <v>69</v>
      </c>
    </row>
    <row r="11" spans="2:18" ht="16.5" thickBot="1">
      <c r="B11" s="6" t="str">
        <f t="shared" si="0"/>
        <v>5.</v>
      </c>
      <c r="C11" s="6">
        <f>Alkukilpailu!B10</f>
        <v>32</v>
      </c>
      <c r="D11" s="7" t="str">
        <f>Alkukilpailu!C10</f>
        <v>MA 2</v>
      </c>
      <c r="E11" s="6">
        <f>Alkukilpailu!V10</f>
        <v>8</v>
      </c>
      <c r="G11" s="6" t="s">
        <v>10</v>
      </c>
      <c r="H11" s="61">
        <f>C10</f>
        <v>28</v>
      </c>
      <c r="I11" s="56" t="str">
        <f>D10</f>
        <v>KaA</v>
      </c>
      <c r="J11" s="59">
        <f>Välierä!W16</f>
        <v>12</v>
      </c>
      <c r="L11" s="6"/>
      <c r="P11" s="77">
        <f>IF(Finaali!BU7=1,Finaali!C7,Finaali!C8)</f>
        <v>29</v>
      </c>
      <c r="Q11" s="78" t="str">
        <f>IF(Finaali!BU7=1,Finaali!D7,IF(Finaali!BM7=Finaali!BM8,"tasatulos",Finaali!D8))</f>
        <v>MA 1</v>
      </c>
      <c r="R11" s="79">
        <f>IF(Finaali!BU7=1,Finaali!W7,Finaali!W8)</f>
        <v>15</v>
      </c>
    </row>
    <row r="12" spans="2:12" ht="16.5" thickBot="1">
      <c r="B12" s="6">
        <f t="shared" si="0"/>
      </c>
      <c r="C12" s="6">
        <f>Alkukilpailu!B11</f>
        <v>0</v>
      </c>
      <c r="D12" s="7">
        <f>Alkukilpailu!C11</f>
        <v>0</v>
      </c>
      <c r="E12" s="6">
        <f>Alkukilpailu!V11</f>
        <v>0</v>
      </c>
      <c r="G12" s="6" t="s">
        <v>11</v>
      </c>
      <c r="H12" s="62">
        <f>C11</f>
        <v>32</v>
      </c>
      <c r="I12" s="57" t="str">
        <f>D11</f>
        <v>MA 2</v>
      </c>
      <c r="J12" s="60">
        <f>Välierä!W17</f>
        <v>10</v>
      </c>
      <c r="L12" s="63" t="s">
        <v>68</v>
      </c>
    </row>
    <row r="13" spans="2:18" ht="15.75">
      <c r="B13" s="6">
        <f t="shared" si="0"/>
      </c>
      <c r="C13" s="6">
        <f>Alkukilpailu!B12</f>
        <v>0</v>
      </c>
      <c r="D13" s="7">
        <f>Alkukilpailu!C12</f>
        <v>0</v>
      </c>
      <c r="E13" s="6">
        <f>Alkukilpailu!V12</f>
        <v>0</v>
      </c>
      <c r="H13" s="6"/>
      <c r="L13" s="71">
        <f>IF(SemiFinaali!BU7=0,SemiFinaali!C7,SemiFinaali!C8)</f>
        <v>28</v>
      </c>
      <c r="M13" s="72" t="str">
        <f>IF(SemiFinaali!BU7=0,SemiFinaali!D7,SemiFinaali!D8)</f>
        <v>KaA</v>
      </c>
      <c r="N13" s="73">
        <f>IF(SemiFinaali!BU7=0,SemiFinaali!W7,SemiFinaali!W8)</f>
        <v>10</v>
      </c>
      <c r="P13" s="61">
        <f>Finaali!C7</f>
        <v>29</v>
      </c>
      <c r="Q13" s="56" t="str">
        <f>Finaali!D7</f>
        <v>MA 1</v>
      </c>
      <c r="R13" s="59">
        <f>Finaali!W7</f>
        <v>15</v>
      </c>
    </row>
    <row r="14" spans="2:18" ht="16.5" thickBot="1">
      <c r="B14" s="29">
        <f t="shared" si="0"/>
      </c>
      <c r="C14" s="29">
        <f>Alkukilpailu!B13</f>
        <v>0</v>
      </c>
      <c r="D14" s="58">
        <f>Alkukilpailu!C13</f>
        <v>0</v>
      </c>
      <c r="E14" s="29">
        <f>Alkukilpailu!V13</f>
        <v>0</v>
      </c>
      <c r="F14" s="30"/>
      <c r="H14" s="55"/>
      <c r="L14" s="74">
        <f>IF(SemiFinaali!BU10=0,SemiFinaali!C10,SemiFinaali!C11)</f>
        <v>31</v>
      </c>
      <c r="M14" s="75" t="str">
        <f>IF(SemiFinaali!BU10=0,SemiFinaali!D10,SemiFinaali!D11)</f>
        <v>SiUra</v>
      </c>
      <c r="N14" s="76">
        <f>IF(SemiFinaali!BU10=0,SemiFinaali!W10,SemiFinaali!W11)</f>
        <v>11</v>
      </c>
      <c r="P14" s="62">
        <f>Finaali!C8</f>
        <v>30</v>
      </c>
      <c r="Q14" s="57" t="str">
        <f>Finaali!D8</f>
        <v>ToU</v>
      </c>
      <c r="R14" s="60">
        <f>Finaali!W8</f>
        <v>13</v>
      </c>
    </row>
    <row r="15" spans="2:12" ht="15.75">
      <c r="B15" s="6">
        <f t="shared" si="0"/>
      </c>
      <c r="C15" s="6">
        <f>Alkukilpailu!B14</f>
        <v>0</v>
      </c>
      <c r="D15" s="7">
        <f>Alkukilpailu!C14</f>
        <v>0</v>
      </c>
      <c r="E15" s="6">
        <f>Alkukilpailu!V14</f>
        <v>0</v>
      </c>
      <c r="G15" s="6" t="s">
        <v>3</v>
      </c>
      <c r="H15" s="61">
        <f>C8</f>
        <v>30</v>
      </c>
      <c r="I15" s="56" t="str">
        <f>D8</f>
        <v>ToU</v>
      </c>
      <c r="J15" s="59">
        <f>Välierä!W10</f>
        <v>1</v>
      </c>
      <c r="L15" s="6"/>
    </row>
    <row r="16" spans="2:16" ht="16.5" thickBot="1">
      <c r="B16" s="6">
        <f t="shared" si="0"/>
      </c>
      <c r="C16" s="6">
        <f>Alkukilpailu!B15</f>
        <v>0</v>
      </c>
      <c r="D16" s="7">
        <f>Alkukilpailu!C15</f>
        <v>0</v>
      </c>
      <c r="E16" s="6">
        <f>Alkukilpailu!V15</f>
        <v>0</v>
      </c>
      <c r="G16" s="6" t="s">
        <v>29</v>
      </c>
      <c r="H16" s="62">
        <f>C13</f>
        <v>0</v>
      </c>
      <c r="I16" s="57">
        <f>D13</f>
        <v>0</v>
      </c>
      <c r="J16" s="60">
        <f>Välierä!W11</f>
        <v>0</v>
      </c>
      <c r="L16" s="6"/>
      <c r="P16" s="7" t="s">
        <v>70</v>
      </c>
    </row>
    <row r="17" spans="2:18" ht="16.5" thickBot="1">
      <c r="B17" s="6">
        <f t="shared" si="0"/>
      </c>
      <c r="C17" s="6">
        <f>Alkukilpailu!B16</f>
        <v>0</v>
      </c>
      <c r="D17" s="7">
        <f>Alkukilpailu!C16</f>
        <v>0</v>
      </c>
      <c r="E17" s="6">
        <f>Alkukilpailu!V16</f>
        <v>0</v>
      </c>
      <c r="H17" s="6"/>
      <c r="L17" s="61">
        <f>SemiFinaali!C10</f>
        <v>30</v>
      </c>
      <c r="M17" s="56" t="str">
        <f>SemiFinaali!D10</f>
        <v>ToU</v>
      </c>
      <c r="N17" s="59">
        <f>SemiFinaali!W10</f>
        <v>13</v>
      </c>
      <c r="P17" s="80">
        <f>IF(Finaali!BU7=0,Finaali!C7,Finaali!C8)</f>
        <v>30</v>
      </c>
      <c r="Q17" s="81" t="str">
        <f>IF(Finaali!BU7=0,Finaali!D7,IF(Finaali!BM8=Finaali!BM7,"tasatulos",Finaali!D8))</f>
        <v>ToU</v>
      </c>
      <c r="R17" s="82">
        <f>IF(Finaali!BU7=0,Finaali!W7,Finaali!W8)</f>
        <v>13</v>
      </c>
    </row>
    <row r="18" spans="2:14" ht="15.75">
      <c r="B18" s="6">
        <f t="shared" si="0"/>
      </c>
      <c r="C18" s="6">
        <f>Alkukilpailu!B17</f>
        <v>0</v>
      </c>
      <c r="D18" s="7">
        <f>Alkukilpailu!C17</f>
        <v>0</v>
      </c>
      <c r="E18" s="6">
        <f>Alkukilpailu!V17</f>
        <v>0</v>
      </c>
      <c r="H18" s="55"/>
      <c r="L18" s="62">
        <f>SemiFinaali!C11</f>
        <v>31</v>
      </c>
      <c r="M18" s="57" t="str">
        <f>SemiFinaali!D11</f>
        <v>SiUra</v>
      </c>
      <c r="N18" s="60">
        <f>SemiFinaali!W11</f>
        <v>11</v>
      </c>
    </row>
    <row r="19" spans="2:12" ht="15.75">
      <c r="B19" s="6">
        <f t="shared" si="0"/>
      </c>
      <c r="C19" s="6">
        <f>Alkukilpailu!B18</f>
        <v>0</v>
      </c>
      <c r="D19" s="7">
        <f>Alkukilpailu!C18</f>
        <v>0</v>
      </c>
      <c r="E19" s="6">
        <f>Alkukilpailu!V18</f>
        <v>0</v>
      </c>
      <c r="G19" s="6" t="s">
        <v>4</v>
      </c>
      <c r="H19" s="61">
        <f>C9</f>
        <v>31</v>
      </c>
      <c r="I19" s="56" t="str">
        <f>D9</f>
        <v>SiUra</v>
      </c>
      <c r="J19" s="59">
        <f>Välierä!W13</f>
        <v>1</v>
      </c>
      <c r="L19" s="6"/>
    </row>
    <row r="20" spans="2:12" ht="15.75">
      <c r="B20" s="6">
        <f t="shared" si="0"/>
      </c>
      <c r="C20" s="6">
        <f>Alkukilpailu!B19</f>
        <v>0</v>
      </c>
      <c r="D20" s="7">
        <f>Alkukilpailu!C19</f>
        <v>0</v>
      </c>
      <c r="E20" s="6">
        <f>Alkukilpailu!V19</f>
        <v>0</v>
      </c>
      <c r="G20" s="6" t="s">
        <v>28</v>
      </c>
      <c r="H20" s="62">
        <f>C12</f>
        <v>0</v>
      </c>
      <c r="I20" s="57">
        <f>D12</f>
        <v>0</v>
      </c>
      <c r="J20" s="60">
        <f>Välierä!W14</f>
        <v>0</v>
      </c>
      <c r="L20" s="6"/>
    </row>
    <row r="21" spans="2:5" ht="15.75">
      <c r="B21" s="6">
        <f t="shared" si="0"/>
      </c>
      <c r="C21" s="6">
        <f>Alkukilpailu!B20</f>
        <v>0</v>
      </c>
      <c r="D21" s="7">
        <f>Alkukilpailu!C20</f>
        <v>0</v>
      </c>
      <c r="E21" s="6">
        <f>Alkukilpailu!V20</f>
        <v>0</v>
      </c>
    </row>
    <row r="22" spans="2:5" ht="15.75">
      <c r="B22" s="6">
        <f t="shared" si="0"/>
      </c>
      <c r="C22" s="6">
        <f>Alkukilpailu!B21</f>
        <v>0</v>
      </c>
      <c r="D22" s="7">
        <f>Alkukilpailu!C21</f>
        <v>0</v>
      </c>
      <c r="E22" s="6">
        <f>Alkukilpailu!V21</f>
        <v>0</v>
      </c>
    </row>
    <row r="23" spans="2:5" ht="15.75">
      <c r="B23" s="6">
        <f t="shared" si="0"/>
      </c>
      <c r="C23" s="6">
        <f>Alkukilpailu!B22</f>
        <v>0</v>
      </c>
      <c r="D23" s="7">
        <f>Alkukilpailu!C22</f>
        <v>0</v>
      </c>
      <c r="E23" s="6">
        <f>Alkukilpailu!V22</f>
        <v>0</v>
      </c>
    </row>
    <row r="24" spans="2:5" ht="15.75">
      <c r="B24" s="6">
        <f t="shared" si="0"/>
      </c>
      <c r="C24" s="6">
        <f>Alkukilpailu!B23</f>
        <v>0</v>
      </c>
      <c r="D24" s="7">
        <f>Alkukilpailu!C23</f>
        <v>0</v>
      </c>
      <c r="E24" s="6">
        <f>Alkukilpailu!V23</f>
        <v>0</v>
      </c>
    </row>
    <row r="25" spans="2:5" ht="15.75">
      <c r="B25" s="6">
        <f t="shared" si="0"/>
      </c>
      <c r="C25" s="6">
        <f>Alkukilpailu!B24</f>
        <v>0</v>
      </c>
      <c r="D25" s="7">
        <f>Alkukilpailu!C24</f>
        <v>0</v>
      </c>
      <c r="E25" s="6">
        <f>Alkukilpailu!V24</f>
        <v>0</v>
      </c>
    </row>
    <row r="26" spans="2:5" ht="15.75">
      <c r="B26" s="6">
        <f t="shared" si="0"/>
      </c>
      <c r="C26" s="6">
        <f>Alkukilpailu!B25</f>
        <v>0</v>
      </c>
      <c r="D26" s="7">
        <f>Alkukilpailu!C25</f>
        <v>0</v>
      </c>
      <c r="E26" s="6">
        <f>Alkukilpailu!V25</f>
        <v>0</v>
      </c>
    </row>
    <row r="27" spans="2:5" ht="15.75">
      <c r="B27" s="6">
        <f t="shared" si="0"/>
      </c>
      <c r="C27" s="6">
        <f>Alkukilpailu!B26</f>
        <v>0</v>
      </c>
      <c r="D27" s="7">
        <f>Alkukilpailu!C26</f>
        <v>0</v>
      </c>
      <c r="E27" s="6">
        <f>Alkukilpailu!V26</f>
        <v>0</v>
      </c>
    </row>
    <row r="28" spans="2:5" ht="15.75">
      <c r="B28" s="6">
        <f t="shared" si="0"/>
      </c>
      <c r="C28" s="6">
        <f>Alkukilpailu!B27</f>
        <v>0</v>
      </c>
      <c r="D28" s="7">
        <f>Alkukilpailu!C27</f>
        <v>0</v>
      </c>
      <c r="E28" s="6">
        <f>Alkukilpailu!V27</f>
        <v>0</v>
      </c>
    </row>
    <row r="29" spans="2:5" ht="15.75">
      <c r="B29" s="6">
        <f t="shared" si="0"/>
      </c>
      <c r="C29" s="6">
        <f>Alkukilpailu!B28</f>
        <v>0</v>
      </c>
      <c r="D29" s="7">
        <f>Alkukilpailu!C28</f>
        <v>0</v>
      </c>
      <c r="E29" s="6">
        <f>Alkukilpailu!V28</f>
        <v>0</v>
      </c>
    </row>
    <row r="30" spans="2:5" ht="15.75">
      <c r="B30" s="6">
        <f t="shared" si="0"/>
      </c>
      <c r="C30" s="6">
        <f>Alkukilpailu!B29</f>
        <v>0</v>
      </c>
      <c r="D30" s="7">
        <f>Alkukilpailu!C29</f>
        <v>0</v>
      </c>
      <c r="E30" s="6">
        <f>Alkukilpailu!V29</f>
        <v>0</v>
      </c>
    </row>
    <row r="31" spans="2:5" ht="15.75">
      <c r="B31" s="6">
        <f t="shared" si="0"/>
      </c>
      <c r="C31" s="6">
        <f>Alkukilpailu!B30</f>
        <v>0</v>
      </c>
      <c r="D31" s="7">
        <f>Alkukilpailu!C30</f>
        <v>0</v>
      </c>
      <c r="E31" s="6">
        <f>Alkukilpailu!V30</f>
        <v>0</v>
      </c>
    </row>
    <row r="32" spans="2:5" ht="15.75">
      <c r="B32" s="6">
        <f t="shared" si="0"/>
      </c>
      <c r="C32" s="6">
        <f>Alkukilpailu!B31</f>
        <v>0</v>
      </c>
      <c r="D32" s="7">
        <f>Alkukilpailu!C31</f>
        <v>0</v>
      </c>
      <c r="E32" s="6">
        <f>Alkukilpailu!V31</f>
        <v>0</v>
      </c>
    </row>
    <row r="33" spans="2:5" ht="15.75">
      <c r="B33" s="6">
        <f t="shared" si="0"/>
      </c>
      <c r="C33" s="6">
        <f>Alkukilpailu!B32</f>
        <v>0</v>
      </c>
      <c r="D33" s="7">
        <f>Alkukilpailu!C32</f>
        <v>0</v>
      </c>
      <c r="E33" s="6">
        <f>Alkukilpailu!V32</f>
        <v>0</v>
      </c>
    </row>
    <row r="34" spans="2:5" ht="15.75">
      <c r="B34" s="6">
        <f t="shared" si="0"/>
      </c>
      <c r="C34" s="6">
        <f>Alkukilpailu!B33</f>
        <v>0</v>
      </c>
      <c r="D34" s="7">
        <f>Alkukilpailu!C33</f>
        <v>0</v>
      </c>
      <c r="E34" s="6">
        <f>Alkukilpailu!V33</f>
        <v>0</v>
      </c>
    </row>
    <row r="35" spans="2:5" ht="15.75">
      <c r="B35" s="6">
        <f t="shared" si="0"/>
      </c>
      <c r="C35" s="6">
        <f>Alkukilpailu!B34</f>
        <v>0</v>
      </c>
      <c r="D35" s="7">
        <f>Alkukilpailu!C34</f>
        <v>0</v>
      </c>
      <c r="E35" s="6">
        <f>Alkukilpailu!V34</f>
        <v>0</v>
      </c>
    </row>
    <row r="36" spans="2:5" ht="15.75">
      <c r="B36" s="6">
        <f t="shared" si="0"/>
      </c>
      <c r="C36" s="6">
        <f>Alkukilpailu!B35</f>
        <v>0</v>
      </c>
      <c r="D36" s="7">
        <f>Alkukilpailu!C35</f>
        <v>0</v>
      </c>
      <c r="E36" s="6">
        <f>Alkukilpailu!V35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Yli-Porkkunen</dc:creator>
  <cp:keywords/>
  <dc:description/>
  <cp:lastModifiedBy>M.Ehrlund Oy</cp:lastModifiedBy>
  <cp:lastPrinted>2010-04-11T11:23:40Z</cp:lastPrinted>
  <dcterms:created xsi:type="dcterms:W3CDTF">2004-03-09T20:06:17Z</dcterms:created>
  <dcterms:modified xsi:type="dcterms:W3CDTF">2010-04-11T11:37:46Z</dcterms:modified>
  <cp:category/>
  <cp:version/>
  <cp:contentType/>
  <cp:contentStatus/>
</cp:coreProperties>
</file>