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anking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<sst xmlns="http://schemas.openxmlformats.org/spreadsheetml/2006/main" count="101" uniqueCount="49">
  <si>
    <t>Nimi</t>
  </si>
  <si>
    <t>Seura</t>
  </si>
  <si>
    <t>Pisteet</t>
  </si>
  <si>
    <t>TSA</t>
  </si>
  <si>
    <t>Tulos</t>
  </si>
  <si>
    <t>kpl</t>
  </si>
  <si>
    <t>A</t>
  </si>
  <si>
    <t>sarja</t>
  </si>
  <si>
    <t xml:space="preserve">Arvat </t>
  </si>
  <si>
    <t>SaSA</t>
  </si>
  <si>
    <t>B</t>
  </si>
  <si>
    <t>C</t>
  </si>
  <si>
    <t>Pist.</t>
  </si>
  <si>
    <t>Bon.</t>
  </si>
  <si>
    <t>bon.</t>
  </si>
  <si>
    <t>Jarmo Engblom</t>
  </si>
  <si>
    <t>LeA</t>
  </si>
  <si>
    <t>Osall.</t>
  </si>
  <si>
    <t>Jussi Ruohonen</t>
  </si>
  <si>
    <t>SäSA</t>
  </si>
  <si>
    <t>Tero Hovila</t>
  </si>
  <si>
    <t>yht.</t>
  </si>
  <si>
    <t>Pentti Ihalainen</t>
  </si>
  <si>
    <t>pisteet</t>
  </si>
  <si>
    <t>RS</t>
  </si>
  <si>
    <t>5-osakilp.</t>
  </si>
  <si>
    <t>k-arvo</t>
  </si>
  <si>
    <t>Jarmo Järvelä</t>
  </si>
  <si>
    <t>SA</t>
  </si>
  <si>
    <t>Jouko Forsten</t>
  </si>
  <si>
    <t>Kimmo Pyhältö</t>
  </si>
  <si>
    <t>P-HA</t>
  </si>
  <si>
    <t>Ulf Friberg</t>
  </si>
  <si>
    <t>Erkki Kallio</t>
  </si>
  <si>
    <t>Matti Koivusalo</t>
  </si>
  <si>
    <t xml:space="preserve">   Turku  24.4.</t>
  </si>
  <si>
    <t xml:space="preserve">   Turku 13.5.</t>
  </si>
  <si>
    <t>Säkylä 18.5.</t>
  </si>
  <si>
    <t>KuusA</t>
  </si>
  <si>
    <t>Esko Pentikäinen</t>
  </si>
  <si>
    <t>Seppo Laakso</t>
  </si>
  <si>
    <t xml:space="preserve">  Säkylä 8.6.</t>
  </si>
  <si>
    <t xml:space="preserve"> Koti 9.6 -30.6.</t>
  </si>
  <si>
    <t xml:space="preserve">   Salo 13.7.</t>
  </si>
  <si>
    <t xml:space="preserve">   Salo 27.7.</t>
  </si>
  <si>
    <t xml:space="preserve">    Inkoo 10.8.</t>
  </si>
  <si>
    <t>Salo päätös 31.8.</t>
  </si>
  <si>
    <t>LOUNAIS-SUOMEN ALUEEN MAAKUNNALLISEN SARJAKILPAILUN TULOSTAULUKKO 2022</t>
  </si>
  <si>
    <t>Helmi Pietinalho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</si>
</sst>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164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7" xfId="0" applyBorder="1" applyAlignment="1">
      <alignment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30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57421875" style="17" customWidth="1"/>
    <col min="2" max="2" width="19.00390625" style="0" customWidth="1"/>
    <col min="3" max="3" width="4.28125" style="0" customWidth="1"/>
    <col min="4" max="4" width="6.7109375" style="5" customWidth="1"/>
    <col min="5" max="5" width="6.28125" style="17" customWidth="1"/>
    <col min="6" max="20" width="6.28125" style="0" customWidth="1"/>
    <col min="21" max="21" width="6.7109375" style="0" customWidth="1"/>
    <col min="22" max="22" width="7.00390625" style="0" customWidth="1"/>
    <col min="23" max="23" width="6.28125" style="0" customWidth="1"/>
    <col min="24" max="24" width="7.421875" style="0" customWidth="1"/>
    <col min="25" max="25" width="4.421875" style="5" customWidth="1"/>
    <col min="26" max="26" width="4.421875" style="0" customWidth="1"/>
    <col min="27" max="27" width="0.42578125" style="0" customWidth="1"/>
    <col min="28" max="28" width="4.8515625" style="0" customWidth="1"/>
    <col min="29" max="29" width="7.00390625" style="0" customWidth="1"/>
    <col min="30" max="30" width="5.57421875" style="0" customWidth="1"/>
    <col min="31" max="41" width="9.140625" style="45" customWidth="1"/>
  </cols>
  <sheetData>
    <row r="1" spans="1:41" s="52" customFormat="1" ht="18">
      <c r="A1" s="51" t="s">
        <v>47</v>
      </c>
      <c r="D1" s="53"/>
      <c r="X1" s="51"/>
      <c r="AD1" s="53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30" ht="12.75" customHeight="1" thickBot="1">
      <c r="A2" s="6"/>
      <c r="O2" s="60"/>
      <c r="P2" s="60"/>
      <c r="Q2" s="60"/>
      <c r="R2" s="60"/>
      <c r="X2" s="6"/>
      <c r="Y2"/>
      <c r="AD2" s="5"/>
    </row>
    <row r="3" spans="1:41" s="4" customFormat="1" ht="12" customHeight="1">
      <c r="A3" s="16"/>
      <c r="B3" s="1"/>
      <c r="C3" s="1"/>
      <c r="D3" s="2"/>
      <c r="E3" s="8" t="s">
        <v>35</v>
      </c>
      <c r="F3" s="13"/>
      <c r="G3" s="8" t="s">
        <v>36</v>
      </c>
      <c r="H3" s="7"/>
      <c r="I3" s="8" t="s">
        <v>37</v>
      </c>
      <c r="J3" s="14"/>
      <c r="K3" s="8" t="s">
        <v>41</v>
      </c>
      <c r="L3" s="9"/>
      <c r="M3" s="8" t="s">
        <v>42</v>
      </c>
      <c r="N3" s="13"/>
      <c r="O3" s="8" t="s">
        <v>43</v>
      </c>
      <c r="P3" s="61"/>
      <c r="Q3" s="4" t="s">
        <v>44</v>
      </c>
      <c r="S3" s="103" t="s">
        <v>45</v>
      </c>
      <c r="T3" s="9"/>
      <c r="U3" s="8" t="s">
        <v>46</v>
      </c>
      <c r="V3" s="9"/>
      <c r="W3" s="58" t="s">
        <v>4</v>
      </c>
      <c r="X3" s="3" t="s">
        <v>25</v>
      </c>
      <c r="Y3" s="57"/>
      <c r="Z3" s="3"/>
      <c r="AA3" s="32"/>
      <c r="AB3" s="40" t="s">
        <v>17</v>
      </c>
      <c r="AC3" s="34" t="s">
        <v>2</v>
      </c>
      <c r="AD3" s="1" t="s">
        <v>8</v>
      </c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s="4" customFormat="1" ht="10.5" customHeight="1" thickBot="1">
      <c r="A4" s="16"/>
      <c r="B4" s="1" t="s">
        <v>0</v>
      </c>
      <c r="C4" s="1" t="s">
        <v>7</v>
      </c>
      <c r="D4" s="2" t="s">
        <v>1</v>
      </c>
      <c r="E4" s="41" t="s">
        <v>4</v>
      </c>
      <c r="F4" s="30" t="s">
        <v>2</v>
      </c>
      <c r="G4" s="31" t="s">
        <v>4</v>
      </c>
      <c r="H4" s="30" t="s">
        <v>2</v>
      </c>
      <c r="I4" s="29" t="s">
        <v>4</v>
      </c>
      <c r="J4" s="30" t="s">
        <v>2</v>
      </c>
      <c r="K4" s="29" t="s">
        <v>4</v>
      </c>
      <c r="L4" s="30" t="s">
        <v>2</v>
      </c>
      <c r="M4" s="29" t="s">
        <v>4</v>
      </c>
      <c r="N4" s="30" t="s">
        <v>2</v>
      </c>
      <c r="O4" s="29" t="s">
        <v>4</v>
      </c>
      <c r="P4" s="30" t="s">
        <v>2</v>
      </c>
      <c r="Q4" s="29" t="s">
        <v>4</v>
      </c>
      <c r="R4" s="30" t="s">
        <v>2</v>
      </c>
      <c r="S4" s="29" t="s">
        <v>4</v>
      </c>
      <c r="T4" s="30" t="s">
        <v>2</v>
      </c>
      <c r="U4" s="29" t="s">
        <v>4</v>
      </c>
      <c r="V4" s="30" t="s">
        <v>2</v>
      </c>
      <c r="W4" s="3" t="s">
        <v>23</v>
      </c>
      <c r="X4" s="10" t="s">
        <v>26</v>
      </c>
      <c r="Y4" s="1" t="s">
        <v>12</v>
      </c>
      <c r="Z4" s="1" t="s">
        <v>13</v>
      </c>
      <c r="AA4" s="33"/>
      <c r="AB4" s="33" t="s">
        <v>14</v>
      </c>
      <c r="AC4" s="35" t="s">
        <v>21</v>
      </c>
      <c r="AD4" s="1" t="s">
        <v>5</v>
      </c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s="4" customFormat="1" ht="12.75" customHeight="1">
      <c r="A5" s="15">
        <v>1</v>
      </c>
      <c r="B5" s="16" t="s">
        <v>20</v>
      </c>
      <c r="C5" s="15" t="s">
        <v>6</v>
      </c>
      <c r="D5" s="12" t="s">
        <v>9</v>
      </c>
      <c r="E5" s="11">
        <v>616.3</v>
      </c>
      <c r="F5" s="12">
        <v>10</v>
      </c>
      <c r="G5" s="72"/>
      <c r="H5" s="73"/>
      <c r="I5" s="72"/>
      <c r="J5" s="73"/>
      <c r="K5" s="74"/>
      <c r="L5" s="73"/>
      <c r="M5" s="74"/>
      <c r="N5" s="73"/>
      <c r="O5" s="72"/>
      <c r="P5" s="73"/>
      <c r="Q5" s="84"/>
      <c r="R5" s="49"/>
      <c r="S5" s="84"/>
      <c r="T5" s="89"/>
      <c r="U5" s="84"/>
      <c r="V5" s="49"/>
      <c r="W5" s="69">
        <f>SUM(E5,G5,I5,K5,M5,O5,Q5,S5,U5)/1</f>
        <v>616.3</v>
      </c>
      <c r="X5" s="28">
        <v>0</v>
      </c>
      <c r="Y5" s="15">
        <v>10</v>
      </c>
      <c r="Z5" s="96"/>
      <c r="AA5" s="36"/>
      <c r="AB5" s="36"/>
      <c r="AC5" s="26">
        <f aca="true" t="shared" si="0" ref="AC5:AC18">(Y5+Z5+AA5+AB5)</f>
        <v>10</v>
      </c>
      <c r="AD5" s="15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s="4" customFormat="1" ht="12.75" customHeight="1">
      <c r="A6" s="15"/>
      <c r="B6" s="62"/>
      <c r="C6" s="15"/>
      <c r="D6" s="12"/>
      <c r="E6" s="76"/>
      <c r="F6" s="77"/>
      <c r="G6" s="76"/>
      <c r="H6" s="77"/>
      <c r="I6" s="85"/>
      <c r="J6" s="50"/>
      <c r="K6" s="78"/>
      <c r="L6" s="77"/>
      <c r="M6" s="78"/>
      <c r="N6" s="77"/>
      <c r="O6" s="78"/>
      <c r="P6" s="77"/>
      <c r="Q6" s="78"/>
      <c r="R6" s="77"/>
      <c r="S6" s="85"/>
      <c r="T6" s="88"/>
      <c r="U6" s="78"/>
      <c r="V6" s="77"/>
      <c r="W6" s="69">
        <f>(E6+G6+I6+K6+M6+O6+Q6+S6+U6)/1</f>
        <v>0</v>
      </c>
      <c r="X6" s="28">
        <v>0</v>
      </c>
      <c r="Y6" s="39"/>
      <c r="Z6" s="96"/>
      <c r="AA6" s="36"/>
      <c r="AB6" s="36"/>
      <c r="AC6" s="26">
        <f t="shared" si="0"/>
        <v>0</v>
      </c>
      <c r="AD6" s="15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s="4" customFormat="1" ht="12.75" customHeight="1">
      <c r="A7" s="15"/>
      <c r="B7" s="63"/>
      <c r="C7" s="15"/>
      <c r="D7" s="37"/>
      <c r="E7" s="85"/>
      <c r="F7" s="92"/>
      <c r="G7" s="78"/>
      <c r="H7" s="80"/>
      <c r="I7" s="78"/>
      <c r="J7" s="80"/>
      <c r="K7" s="85"/>
      <c r="L7" s="92"/>
      <c r="M7" s="85"/>
      <c r="N7" s="92"/>
      <c r="O7" s="86"/>
      <c r="P7" s="92"/>
      <c r="Q7" s="78"/>
      <c r="R7" s="80"/>
      <c r="S7" s="76"/>
      <c r="T7" s="79"/>
      <c r="U7" s="78"/>
      <c r="V7" s="80"/>
      <c r="W7" s="69">
        <f>SUM(U7,Q7,O7,M7,K7,I7,G7,S7,E7)/1</f>
        <v>0</v>
      </c>
      <c r="X7" s="28">
        <v>0</v>
      </c>
      <c r="Y7" s="39"/>
      <c r="Z7" s="96"/>
      <c r="AA7" s="36"/>
      <c r="AB7" s="36"/>
      <c r="AC7" s="26">
        <f t="shared" si="0"/>
        <v>0</v>
      </c>
      <c r="AD7" s="15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s="4" customFormat="1" ht="12.75" customHeight="1">
      <c r="A8" s="15"/>
      <c r="B8" s="25"/>
      <c r="C8" s="15"/>
      <c r="D8" s="37"/>
      <c r="E8" s="78"/>
      <c r="F8" s="77"/>
      <c r="G8" s="78"/>
      <c r="H8" s="77"/>
      <c r="I8" s="78"/>
      <c r="J8" s="77"/>
      <c r="K8" s="76"/>
      <c r="L8" s="77"/>
      <c r="M8" s="78"/>
      <c r="N8" s="77"/>
      <c r="O8" s="76"/>
      <c r="P8" s="77"/>
      <c r="Q8" s="76"/>
      <c r="R8" s="77"/>
      <c r="S8" s="78"/>
      <c r="T8" s="79"/>
      <c r="U8" s="85"/>
      <c r="V8" s="50"/>
      <c r="W8" s="69">
        <f>SUM(E8,G8,I8,K8,M8,O8,Q8,S8,U8)/1</f>
        <v>0</v>
      </c>
      <c r="X8" s="28">
        <v>0</v>
      </c>
      <c r="Y8" s="39"/>
      <c r="Z8" s="96"/>
      <c r="AA8" s="36"/>
      <c r="AB8" s="36"/>
      <c r="AC8" s="26">
        <f t="shared" si="0"/>
        <v>0</v>
      </c>
      <c r="AD8" s="15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s="4" customFormat="1" ht="12.75" customHeight="1">
      <c r="A9" s="15"/>
      <c r="B9" s="25"/>
      <c r="C9" s="15"/>
      <c r="D9" s="22"/>
      <c r="E9" s="74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5"/>
      <c r="U9" s="72"/>
      <c r="V9" s="73"/>
      <c r="W9" s="69">
        <f>SUM(E9,G9,I9,K9,M9,O9,Q9,S9,U9)/1</f>
        <v>0</v>
      </c>
      <c r="X9" s="28">
        <v>0</v>
      </c>
      <c r="Y9" s="15"/>
      <c r="Z9" s="96"/>
      <c r="AA9" s="36"/>
      <c r="AB9" s="36"/>
      <c r="AC9" s="26">
        <f t="shared" si="0"/>
        <v>0</v>
      </c>
      <c r="AD9" s="15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s="4" customFormat="1" ht="12.75" customHeight="1">
      <c r="A10" s="15"/>
      <c r="B10" s="25"/>
      <c r="C10" s="15"/>
      <c r="D10" s="12"/>
      <c r="E10" s="87"/>
      <c r="F10" s="49"/>
      <c r="G10" s="72"/>
      <c r="H10" s="73"/>
      <c r="I10" s="84"/>
      <c r="J10" s="49"/>
      <c r="K10" s="84"/>
      <c r="L10" s="49"/>
      <c r="M10" s="72"/>
      <c r="N10" s="73"/>
      <c r="O10" s="72"/>
      <c r="P10" s="73"/>
      <c r="Q10" s="72"/>
      <c r="R10" s="73"/>
      <c r="S10" s="84"/>
      <c r="T10" s="89"/>
      <c r="U10" s="72"/>
      <c r="V10" s="73"/>
      <c r="W10" s="69">
        <f>SUM(E10,G10,I10,K10,M10,O10,Q10,S10,U10)/1</f>
        <v>0</v>
      </c>
      <c r="X10" s="28">
        <v>0</v>
      </c>
      <c r="Y10" s="15"/>
      <c r="Z10" s="96"/>
      <c r="AA10" s="36"/>
      <c r="AB10" s="36"/>
      <c r="AC10" s="26">
        <f t="shared" si="0"/>
        <v>0</v>
      </c>
      <c r="AD10" s="15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4" customFormat="1" ht="12.75" customHeight="1">
      <c r="A11" s="15"/>
      <c r="B11" s="16"/>
      <c r="C11" s="15"/>
      <c r="D11" s="12"/>
      <c r="E11" s="84"/>
      <c r="F11" s="49"/>
      <c r="G11" s="72"/>
      <c r="H11" s="73"/>
      <c r="I11" s="72"/>
      <c r="J11" s="73"/>
      <c r="K11" s="84"/>
      <c r="L11" s="49"/>
      <c r="M11" s="84"/>
      <c r="N11" s="49"/>
      <c r="O11" s="72"/>
      <c r="P11" s="73"/>
      <c r="Q11" s="72"/>
      <c r="R11" s="73"/>
      <c r="S11" s="72"/>
      <c r="T11" s="75"/>
      <c r="U11" s="72"/>
      <c r="V11" s="73"/>
      <c r="W11" s="69">
        <f>SUM(E11,G11,I11,K11,M11,O11,Q11,S11,U11)/1</f>
        <v>0</v>
      </c>
      <c r="X11" s="28">
        <v>0</v>
      </c>
      <c r="Y11" s="15"/>
      <c r="Z11" s="96"/>
      <c r="AA11" s="36"/>
      <c r="AB11" s="36"/>
      <c r="AC11" s="26">
        <f t="shared" si="0"/>
        <v>0</v>
      </c>
      <c r="AD11" s="15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1:41" s="4" customFormat="1" ht="12.75" customHeight="1">
      <c r="A12" s="15"/>
      <c r="B12" s="16"/>
      <c r="C12" s="15"/>
      <c r="D12" s="18"/>
      <c r="E12" s="84"/>
      <c r="F12" s="49"/>
      <c r="G12" s="72"/>
      <c r="H12" s="73"/>
      <c r="I12" s="72"/>
      <c r="J12" s="73"/>
      <c r="K12" s="84"/>
      <c r="L12" s="49"/>
      <c r="M12" s="84"/>
      <c r="N12" s="49"/>
      <c r="O12" s="72"/>
      <c r="P12" s="73"/>
      <c r="Q12" s="72"/>
      <c r="R12" s="73"/>
      <c r="S12" s="72"/>
      <c r="T12" s="75"/>
      <c r="U12" s="72"/>
      <c r="V12" s="73"/>
      <c r="W12" s="69">
        <f>(E12+G12+I12+K12+M12+O12+Q12+S12+U12)/1</f>
        <v>0</v>
      </c>
      <c r="X12" s="28">
        <v>0</v>
      </c>
      <c r="Y12" s="15"/>
      <c r="Z12" s="96"/>
      <c r="AA12" s="36"/>
      <c r="AB12" s="36"/>
      <c r="AC12" s="26">
        <f>(Y12+Z12+AA12+AB12)</f>
        <v>0</v>
      </c>
      <c r="AD12" s="15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s="4" customFormat="1" ht="12.75" customHeight="1">
      <c r="A13" s="15"/>
      <c r="B13" s="16"/>
      <c r="C13" s="15"/>
      <c r="D13" s="18"/>
      <c r="E13" s="84"/>
      <c r="F13" s="49"/>
      <c r="G13" s="72"/>
      <c r="H13" s="73"/>
      <c r="I13" s="72"/>
      <c r="J13" s="73"/>
      <c r="K13" s="84"/>
      <c r="L13" s="49"/>
      <c r="M13" s="84"/>
      <c r="N13" s="49"/>
      <c r="O13" s="72"/>
      <c r="P13" s="73"/>
      <c r="Q13" s="72"/>
      <c r="R13" s="73"/>
      <c r="S13" s="72"/>
      <c r="T13" s="75"/>
      <c r="U13" s="72"/>
      <c r="V13" s="73"/>
      <c r="W13" s="69">
        <f>SUM(E13,G13,I13,K13,M13,O13,Q13,S13,U13)/1</f>
        <v>0</v>
      </c>
      <c r="X13" s="28">
        <v>0</v>
      </c>
      <c r="Y13" s="15"/>
      <c r="Z13" s="96"/>
      <c r="AA13" s="36"/>
      <c r="AB13" s="36"/>
      <c r="AC13" s="26">
        <f>(Y13+Z13+AA13+AB13)</f>
        <v>0</v>
      </c>
      <c r="AD13" s="15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41" s="4" customFormat="1" ht="12.75" customHeight="1">
      <c r="A14" s="15"/>
      <c r="B14" s="25"/>
      <c r="C14" s="15"/>
      <c r="D14" s="18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5"/>
      <c r="U14" s="72"/>
      <c r="V14" s="73"/>
      <c r="W14" s="69">
        <f>(E14+G14+I14+K14+M14+O14+Q14+S14+U14)/1</f>
        <v>0</v>
      </c>
      <c r="X14" s="28">
        <v>0</v>
      </c>
      <c r="Y14" s="15"/>
      <c r="Z14" s="96"/>
      <c r="AA14" s="36"/>
      <c r="AB14" s="36"/>
      <c r="AC14" s="26">
        <f t="shared" si="0"/>
        <v>0</v>
      </c>
      <c r="AD14" s="15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s="4" customFormat="1" ht="12.75" customHeight="1">
      <c r="A15" s="15"/>
      <c r="B15" s="16"/>
      <c r="C15" s="15"/>
      <c r="D15" s="18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5"/>
      <c r="U15" s="72"/>
      <c r="V15" s="73"/>
      <c r="W15" s="69">
        <f>SUM(E15,G15,I15,K15,M15,O15,Q15,S15,U15)/1</f>
        <v>0</v>
      </c>
      <c r="X15" s="28">
        <v>0</v>
      </c>
      <c r="Y15" s="15"/>
      <c r="Z15" s="96"/>
      <c r="AA15" s="36"/>
      <c r="AB15" s="36"/>
      <c r="AC15" s="26">
        <f t="shared" si="0"/>
        <v>0</v>
      </c>
      <c r="AD15" s="15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s="17" customFormat="1" ht="12.75" customHeight="1">
      <c r="A16" s="15"/>
      <c r="B16" s="63"/>
      <c r="C16" s="15"/>
      <c r="D16" s="12"/>
      <c r="E16" s="72"/>
      <c r="F16" s="73"/>
      <c r="G16" s="72"/>
      <c r="H16" s="73"/>
      <c r="I16" s="72"/>
      <c r="J16" s="73"/>
      <c r="K16" s="72"/>
      <c r="L16" s="73"/>
      <c r="M16" s="74"/>
      <c r="N16" s="73"/>
      <c r="O16" s="72"/>
      <c r="P16" s="73"/>
      <c r="Q16" s="72"/>
      <c r="R16" s="73"/>
      <c r="S16" s="72"/>
      <c r="T16" s="75"/>
      <c r="U16" s="72"/>
      <c r="V16" s="73"/>
      <c r="W16" s="69">
        <f>SUM(U16,S16,Q16,O16,M16,K16,I16,G16,E16)/1</f>
        <v>0</v>
      </c>
      <c r="X16" s="28">
        <v>0</v>
      </c>
      <c r="Y16" s="15"/>
      <c r="Z16" s="96"/>
      <c r="AA16" s="36"/>
      <c r="AB16" s="36"/>
      <c r="AC16" s="26">
        <f t="shared" si="0"/>
        <v>0</v>
      </c>
      <c r="AD16" s="15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s="4" customFormat="1" ht="12.75" customHeight="1">
      <c r="A17" s="15"/>
      <c r="B17" s="16"/>
      <c r="C17" s="15"/>
      <c r="D17" s="71"/>
      <c r="E17" s="72"/>
      <c r="F17" s="73"/>
      <c r="G17" s="72"/>
      <c r="H17" s="73"/>
      <c r="I17" s="72"/>
      <c r="J17" s="73"/>
      <c r="K17" s="74"/>
      <c r="L17" s="73"/>
      <c r="M17" s="72"/>
      <c r="N17" s="73"/>
      <c r="O17" s="72"/>
      <c r="P17" s="73"/>
      <c r="Q17" s="72"/>
      <c r="R17" s="73"/>
      <c r="S17" s="72"/>
      <c r="T17" s="75"/>
      <c r="U17" s="72"/>
      <c r="V17" s="73"/>
      <c r="W17" s="69">
        <f>SUM(E17,G17,I17,K17,M17,O17,Q17,S17,U17)/1</f>
        <v>0</v>
      </c>
      <c r="X17" s="28">
        <v>0</v>
      </c>
      <c r="Y17" s="15"/>
      <c r="Z17" s="96"/>
      <c r="AA17" s="36"/>
      <c r="AB17" s="36"/>
      <c r="AC17" s="26">
        <f t="shared" si="0"/>
        <v>0</v>
      </c>
      <c r="AD17" s="15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s="17" customFormat="1" ht="12.75" customHeight="1">
      <c r="A18" s="15"/>
      <c r="B18" s="25"/>
      <c r="C18" s="15"/>
      <c r="D18" s="90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5"/>
      <c r="U18" s="72"/>
      <c r="V18" s="73"/>
      <c r="W18" s="69">
        <f>SUM(U18,Q18,O18,M18,K18,I18,G18,S18,E18)/1</f>
        <v>0</v>
      </c>
      <c r="X18" s="28">
        <v>0</v>
      </c>
      <c r="Y18" s="15"/>
      <c r="Z18" s="96"/>
      <c r="AA18" s="36"/>
      <c r="AB18" s="36"/>
      <c r="AC18" s="26">
        <f t="shared" si="0"/>
        <v>0</v>
      </c>
      <c r="AD18" s="15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1:41" s="17" customFormat="1" ht="12.75" customHeight="1" thickBot="1">
      <c r="A19" s="15"/>
      <c r="B19" s="16"/>
      <c r="C19" s="15" t="s">
        <v>6</v>
      </c>
      <c r="D19" s="22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5"/>
      <c r="U19" s="72"/>
      <c r="V19" s="73"/>
      <c r="W19" s="69">
        <f>SUM(U19,Q19,O19,M19,K19,I19,G19,S19,E19)/1</f>
        <v>0</v>
      </c>
      <c r="X19" s="28">
        <v>0</v>
      </c>
      <c r="Y19" s="15"/>
      <c r="Z19" s="96"/>
      <c r="AA19" s="36"/>
      <c r="AB19" s="36"/>
      <c r="AC19" s="26">
        <f>(Y19+Z19+AA19+AB19)</f>
        <v>0</v>
      </c>
      <c r="AD19" s="15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1:41" s="17" customFormat="1" ht="12.75" customHeight="1" thickBot="1">
      <c r="A20" s="19"/>
      <c r="B20" s="23"/>
      <c r="C20" s="23"/>
      <c r="D20" s="2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23"/>
      <c r="X20" s="23"/>
      <c r="Y20" s="22"/>
      <c r="Z20" s="97"/>
      <c r="AA20" s="97"/>
      <c r="AB20" s="97"/>
      <c r="AC20" s="27"/>
      <c r="AD20" s="48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s="17" customFormat="1" ht="12.75" customHeight="1">
      <c r="A21" s="15">
        <v>1</v>
      </c>
      <c r="B21" s="25" t="s">
        <v>15</v>
      </c>
      <c r="C21" s="15" t="s">
        <v>10</v>
      </c>
      <c r="D21" s="12" t="s">
        <v>3</v>
      </c>
      <c r="E21" s="11">
        <v>605.4</v>
      </c>
      <c r="F21" s="12">
        <v>10</v>
      </c>
      <c r="G21" s="11">
        <v>593.7</v>
      </c>
      <c r="H21" s="12">
        <v>5</v>
      </c>
      <c r="I21" s="72"/>
      <c r="J21" s="73"/>
      <c r="K21" s="74"/>
      <c r="L21" s="73"/>
      <c r="M21" s="84"/>
      <c r="N21" s="49"/>
      <c r="O21" s="72"/>
      <c r="P21" s="73"/>
      <c r="Q21" s="74"/>
      <c r="R21" s="73"/>
      <c r="S21" s="84"/>
      <c r="T21" s="89"/>
      <c r="U21" s="84"/>
      <c r="V21" s="49"/>
      <c r="W21" s="69">
        <f>SUM(E21,G21,I21,K21,M21,O21,Q21,S21,U21)/1</f>
        <v>1199.1</v>
      </c>
      <c r="X21" s="28">
        <v>0</v>
      </c>
      <c r="Y21" s="15">
        <v>15</v>
      </c>
      <c r="Z21" s="96">
        <v>1</v>
      </c>
      <c r="AA21" s="36"/>
      <c r="AB21" s="36"/>
      <c r="AC21" s="26">
        <f aca="true" t="shared" si="1" ref="AC21:AC27">(Y21+Z21+AA21+AB21)</f>
        <v>16</v>
      </c>
      <c r="AD21" s="15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1:41" s="17" customFormat="1" ht="12.75" customHeight="1">
      <c r="A22" s="15">
        <v>2</v>
      </c>
      <c r="B22" s="16" t="s">
        <v>30</v>
      </c>
      <c r="C22" s="15" t="s">
        <v>10</v>
      </c>
      <c r="D22" s="21" t="s">
        <v>31</v>
      </c>
      <c r="E22" s="104">
        <v>597.1</v>
      </c>
      <c r="F22" s="18">
        <v>6</v>
      </c>
      <c r="G22" s="104">
        <v>604.8</v>
      </c>
      <c r="H22" s="18">
        <v>8</v>
      </c>
      <c r="I22" s="78"/>
      <c r="J22" s="77"/>
      <c r="K22" s="78"/>
      <c r="L22" s="77"/>
      <c r="M22" s="78"/>
      <c r="N22" s="77"/>
      <c r="O22" s="78"/>
      <c r="P22" s="77"/>
      <c r="Q22" s="78"/>
      <c r="R22" s="77"/>
      <c r="S22" s="76"/>
      <c r="T22" s="79"/>
      <c r="U22" s="78"/>
      <c r="V22" s="77"/>
      <c r="W22" s="69">
        <f>SUM(E22,G22,I22,K22,M22,O22,Q22,S22,U22)/1</f>
        <v>1201.9</v>
      </c>
      <c r="X22" s="28">
        <v>0</v>
      </c>
      <c r="Y22" s="39">
        <v>14</v>
      </c>
      <c r="Z22" s="96"/>
      <c r="AA22" s="36"/>
      <c r="AB22" s="36"/>
      <c r="AC22" s="26">
        <f>(Y22+Z22+AA22+AB22)</f>
        <v>14</v>
      </c>
      <c r="AD22" s="15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1:41" s="17" customFormat="1" ht="12.75" customHeight="1">
      <c r="A23" s="15">
        <v>3</v>
      </c>
      <c r="B23" s="16" t="s">
        <v>29</v>
      </c>
      <c r="C23" s="15" t="s">
        <v>10</v>
      </c>
      <c r="D23" s="37" t="s">
        <v>28</v>
      </c>
      <c r="E23" s="11">
        <v>590.6</v>
      </c>
      <c r="F23" s="12">
        <v>5</v>
      </c>
      <c r="G23" s="11">
        <v>594.6</v>
      </c>
      <c r="H23" s="12">
        <v>6</v>
      </c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5"/>
      <c r="U23" s="72"/>
      <c r="V23" s="73"/>
      <c r="W23" s="69">
        <f>SUM(U23,Q23,O23,M23,K23,I23,G23,S23,E23)/1</f>
        <v>1185.2</v>
      </c>
      <c r="X23" s="28">
        <v>0</v>
      </c>
      <c r="Y23" s="15">
        <v>11</v>
      </c>
      <c r="Z23" s="96"/>
      <c r="AA23" s="36"/>
      <c r="AB23" s="36"/>
      <c r="AC23" s="26">
        <f>(Y23+Z23+AA23+AB23)</f>
        <v>11</v>
      </c>
      <c r="AD23" s="1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1:41" s="17" customFormat="1" ht="12.75" customHeight="1">
      <c r="A24" s="15">
        <v>4</v>
      </c>
      <c r="B24" s="25" t="s">
        <v>48</v>
      </c>
      <c r="C24" s="15" t="s">
        <v>10</v>
      </c>
      <c r="D24" s="12" t="s">
        <v>9</v>
      </c>
      <c r="E24" s="78"/>
      <c r="F24" s="77"/>
      <c r="G24" s="70">
        <v>605</v>
      </c>
      <c r="H24" s="18">
        <v>10</v>
      </c>
      <c r="I24" s="78"/>
      <c r="J24" s="77"/>
      <c r="K24" s="78"/>
      <c r="L24" s="77"/>
      <c r="M24" s="78"/>
      <c r="N24" s="77"/>
      <c r="O24" s="78"/>
      <c r="P24" s="77"/>
      <c r="Q24" s="78"/>
      <c r="R24" s="77"/>
      <c r="S24" s="78"/>
      <c r="T24" s="79"/>
      <c r="U24" s="78"/>
      <c r="V24" s="91"/>
      <c r="W24" s="69">
        <f>SUM(E24,G24,I24,K24,M24,O24,Q24,S24,U24)/1</f>
        <v>605</v>
      </c>
      <c r="X24" s="28">
        <v>0</v>
      </c>
      <c r="Y24" s="39">
        <v>10</v>
      </c>
      <c r="Z24" s="96"/>
      <c r="AA24" s="36"/>
      <c r="AB24" s="36"/>
      <c r="AC24" s="26">
        <f t="shared" si="1"/>
        <v>10</v>
      </c>
      <c r="AD24" s="1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1:41" s="17" customFormat="1" ht="12.75" customHeight="1">
      <c r="A25" s="15">
        <v>5</v>
      </c>
      <c r="B25" s="16" t="s">
        <v>27</v>
      </c>
      <c r="C25" s="15" t="s">
        <v>10</v>
      </c>
      <c r="D25" s="15" t="s">
        <v>38</v>
      </c>
      <c r="E25" s="104">
        <v>602.3</v>
      </c>
      <c r="F25" s="18">
        <v>8</v>
      </c>
      <c r="G25" s="78"/>
      <c r="H25" s="77"/>
      <c r="I25" s="76"/>
      <c r="J25" s="77"/>
      <c r="K25" s="78"/>
      <c r="L25" s="77"/>
      <c r="M25" s="78"/>
      <c r="N25" s="77"/>
      <c r="O25" s="76"/>
      <c r="P25" s="77"/>
      <c r="Q25" s="78"/>
      <c r="R25" s="77"/>
      <c r="S25" s="78"/>
      <c r="T25" s="79"/>
      <c r="U25" s="78"/>
      <c r="V25" s="77"/>
      <c r="W25" s="69">
        <f>SUM(U25,Q25,O25,M25,K25,I25,G25,S25,E25)/1</f>
        <v>602.3</v>
      </c>
      <c r="X25" s="28">
        <v>0</v>
      </c>
      <c r="Y25" s="39">
        <v>8</v>
      </c>
      <c r="Z25" s="96"/>
      <c r="AA25" s="36"/>
      <c r="AB25" s="36"/>
      <c r="AC25" s="26">
        <f t="shared" si="1"/>
        <v>8</v>
      </c>
      <c r="AD25" s="1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1:41" s="17" customFormat="1" ht="12.75" customHeight="1">
      <c r="A26" s="15">
        <v>6</v>
      </c>
      <c r="B26" s="16" t="s">
        <v>40</v>
      </c>
      <c r="C26" s="15" t="s">
        <v>10</v>
      </c>
      <c r="D26" s="37" t="s">
        <v>16</v>
      </c>
      <c r="E26" s="11">
        <v>590.3</v>
      </c>
      <c r="F26" s="12">
        <v>4</v>
      </c>
      <c r="G26" s="72"/>
      <c r="H26" s="73"/>
      <c r="I26" s="84"/>
      <c r="J26" s="49"/>
      <c r="K26" s="72"/>
      <c r="L26" s="73"/>
      <c r="M26" s="72"/>
      <c r="N26" s="73"/>
      <c r="O26" s="72"/>
      <c r="P26" s="73"/>
      <c r="Q26" s="84"/>
      <c r="R26" s="49"/>
      <c r="S26" s="72"/>
      <c r="T26" s="75"/>
      <c r="U26" s="72"/>
      <c r="V26" s="73"/>
      <c r="W26" s="69">
        <f>SUM(E26,G26,I26,K26,M26,O26,Q26,S26,U26)/1</f>
        <v>590.3</v>
      </c>
      <c r="X26" s="28">
        <v>0</v>
      </c>
      <c r="Y26" s="15">
        <v>4</v>
      </c>
      <c r="Z26" s="96"/>
      <c r="AA26" s="36"/>
      <c r="AB26" s="36"/>
      <c r="AC26" s="26">
        <f t="shared" si="1"/>
        <v>4</v>
      </c>
      <c r="AD26" s="1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s="17" customFormat="1" ht="12.75" customHeight="1">
      <c r="A27" s="15">
        <v>7</v>
      </c>
      <c r="B27" s="59" t="s">
        <v>33</v>
      </c>
      <c r="C27" s="15" t="s">
        <v>10</v>
      </c>
      <c r="D27" s="37" t="s">
        <v>24</v>
      </c>
      <c r="E27" s="11">
        <v>589.2</v>
      </c>
      <c r="F27" s="12">
        <v>3</v>
      </c>
      <c r="G27" s="74"/>
      <c r="H27" s="73"/>
      <c r="I27" s="72"/>
      <c r="J27" s="73"/>
      <c r="K27" s="72"/>
      <c r="L27" s="73"/>
      <c r="M27" s="72"/>
      <c r="N27" s="73"/>
      <c r="O27" s="72"/>
      <c r="P27" s="73"/>
      <c r="Q27" s="72"/>
      <c r="R27" s="73"/>
      <c r="S27" s="72"/>
      <c r="T27" s="75"/>
      <c r="U27" s="72"/>
      <c r="V27" s="95"/>
      <c r="W27" s="69">
        <f>SUM(E27,G27,I27,K27,M27,O27,Q27,S27,U27)/1</f>
        <v>589.2</v>
      </c>
      <c r="X27" s="28">
        <v>0</v>
      </c>
      <c r="Y27" s="15">
        <v>3</v>
      </c>
      <c r="Z27" s="96"/>
      <c r="AA27" s="36"/>
      <c r="AB27" s="36"/>
      <c r="AC27" s="26">
        <f t="shared" si="1"/>
        <v>3</v>
      </c>
      <c r="AD27" s="1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s="17" customFormat="1" ht="12.75" customHeight="1">
      <c r="A28" s="15">
        <v>8</v>
      </c>
      <c r="B28" s="16" t="s">
        <v>39</v>
      </c>
      <c r="C28" s="15" t="s">
        <v>10</v>
      </c>
      <c r="D28" s="12" t="s">
        <v>3</v>
      </c>
      <c r="E28" s="69">
        <v>589</v>
      </c>
      <c r="F28" s="12">
        <v>2</v>
      </c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5"/>
      <c r="U28" s="72"/>
      <c r="V28" s="73"/>
      <c r="W28" s="69">
        <f>SUM(U28,S28,Q28,O28,M28,K28,I28,G28,E28)/1</f>
        <v>589</v>
      </c>
      <c r="X28" s="28">
        <v>0</v>
      </c>
      <c r="Y28" s="15">
        <v>2</v>
      </c>
      <c r="Z28" s="96"/>
      <c r="AA28" s="36"/>
      <c r="AB28" s="36"/>
      <c r="AC28" s="26">
        <f aca="true" t="shared" si="2" ref="AC28:AC36">(Y28+Z28+AA28+AB28)</f>
        <v>2</v>
      </c>
      <c r="AD28" s="15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1:41" s="17" customFormat="1" ht="12.75" customHeight="1">
      <c r="A29" s="15">
        <v>9</v>
      </c>
      <c r="B29" s="25"/>
      <c r="C29" s="15" t="s">
        <v>10</v>
      </c>
      <c r="D29" s="12"/>
      <c r="E29" s="78"/>
      <c r="F29" s="77"/>
      <c r="G29" s="78"/>
      <c r="H29" s="77"/>
      <c r="I29" s="78"/>
      <c r="J29" s="77"/>
      <c r="K29" s="78"/>
      <c r="L29" s="77"/>
      <c r="M29" s="78"/>
      <c r="N29" s="77"/>
      <c r="O29" s="78"/>
      <c r="P29" s="77"/>
      <c r="Q29" s="78"/>
      <c r="R29" s="77"/>
      <c r="S29" s="78"/>
      <c r="T29" s="79"/>
      <c r="U29" s="78"/>
      <c r="V29" s="91"/>
      <c r="W29" s="69">
        <f>SUM(E29,G29,I29,K29,M29,O29,Q29,S29,U29)/1</f>
        <v>0</v>
      </c>
      <c r="X29" s="28">
        <v>0</v>
      </c>
      <c r="Y29" s="39"/>
      <c r="Z29" s="96"/>
      <c r="AA29" s="36"/>
      <c r="AB29" s="36"/>
      <c r="AC29" s="26">
        <f t="shared" si="2"/>
        <v>0</v>
      </c>
      <c r="AD29" s="15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</row>
    <row r="30" spans="1:41" s="17" customFormat="1" ht="12.75" customHeight="1">
      <c r="A30" s="15">
        <v>10</v>
      </c>
      <c r="B30" s="59"/>
      <c r="C30" s="15" t="s">
        <v>10</v>
      </c>
      <c r="D30" s="37"/>
      <c r="E30" s="78"/>
      <c r="F30" s="77"/>
      <c r="G30" s="78"/>
      <c r="H30" s="77"/>
      <c r="I30" s="78"/>
      <c r="J30" s="77"/>
      <c r="K30" s="78"/>
      <c r="L30" s="77"/>
      <c r="M30" s="78"/>
      <c r="N30" s="77"/>
      <c r="O30" s="78"/>
      <c r="P30" s="77"/>
      <c r="Q30" s="72"/>
      <c r="R30" s="73"/>
      <c r="S30" s="78"/>
      <c r="T30" s="79"/>
      <c r="U30" s="78"/>
      <c r="V30" s="77"/>
      <c r="W30" s="69">
        <f>SUM(U30,Q30,O30,M30,K30,I30,G30,S30,E30)/1</f>
        <v>0</v>
      </c>
      <c r="X30" s="28">
        <f>(E30+G30+I30+K30+M30+O30+Q30+S30+U30)/2</f>
        <v>0</v>
      </c>
      <c r="Y30" s="15"/>
      <c r="Z30" s="96"/>
      <c r="AA30" s="36"/>
      <c r="AB30" s="36"/>
      <c r="AC30" s="26">
        <f t="shared" si="2"/>
        <v>0</v>
      </c>
      <c r="AD30" s="15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1:41" s="17" customFormat="1" ht="12.75" customHeight="1">
      <c r="A31" s="15">
        <v>11</v>
      </c>
      <c r="B31" s="59"/>
      <c r="C31" s="15" t="s">
        <v>10</v>
      </c>
      <c r="D31" s="21"/>
      <c r="E31" s="72"/>
      <c r="F31" s="73"/>
      <c r="G31" s="72"/>
      <c r="H31" s="73"/>
      <c r="I31" s="72"/>
      <c r="J31" s="73"/>
      <c r="K31" s="72"/>
      <c r="L31" s="73"/>
      <c r="M31" s="74"/>
      <c r="N31" s="73"/>
      <c r="O31" s="72"/>
      <c r="P31" s="73"/>
      <c r="Q31" s="72"/>
      <c r="R31" s="73"/>
      <c r="S31" s="72"/>
      <c r="T31" s="75"/>
      <c r="U31" s="72"/>
      <c r="V31" s="73"/>
      <c r="W31" s="69">
        <f>SUM(E31,G31,I31,K31,M31,O31,Q31,S31,U31)/1</f>
        <v>0</v>
      </c>
      <c r="X31" s="28">
        <f>(E31+G31+I31+K31+M31+O31+Q31+S31+U31)/3</f>
        <v>0</v>
      </c>
      <c r="Y31" s="15"/>
      <c r="Z31" s="96"/>
      <c r="AA31" s="36"/>
      <c r="AB31" s="36"/>
      <c r="AC31" s="26">
        <f t="shared" si="2"/>
        <v>0</v>
      </c>
      <c r="AD31" s="15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</row>
    <row r="32" spans="1:41" s="17" customFormat="1" ht="12.75" customHeight="1">
      <c r="A32" s="15">
        <v>12</v>
      </c>
      <c r="B32" s="25"/>
      <c r="C32" s="15" t="s">
        <v>10</v>
      </c>
      <c r="D32" s="2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5"/>
      <c r="U32" s="72"/>
      <c r="V32" s="82"/>
      <c r="W32" s="11">
        <f>SUM(E32,G32,I32,K32,M32,O32,Q32,S32,U32)/1</f>
        <v>0</v>
      </c>
      <c r="X32" s="28">
        <f>(E32+G32+I32+K32+M32+O32+Q32+S32+U32)/1</f>
        <v>0</v>
      </c>
      <c r="Y32" s="15"/>
      <c r="Z32" s="96"/>
      <c r="AA32" s="36"/>
      <c r="AB32" s="36"/>
      <c r="AC32" s="26">
        <f t="shared" si="2"/>
        <v>0</v>
      </c>
      <c r="AD32" s="15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s="17" customFormat="1" ht="12.75" customHeight="1">
      <c r="A33" s="15"/>
      <c r="B33" s="25"/>
      <c r="C33" s="15" t="s">
        <v>10</v>
      </c>
      <c r="D33" s="2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5"/>
      <c r="U33" s="72"/>
      <c r="V33" s="73"/>
      <c r="W33" s="11">
        <f>SUM(U33,Q33,O33,M33,K33,I33,G33,S33,E33)/1</f>
        <v>0</v>
      </c>
      <c r="X33" s="28">
        <f>(E33+G33+I33+K33+M33+O33+Q33+S33+U33)/1</f>
        <v>0</v>
      </c>
      <c r="Y33" s="15"/>
      <c r="Z33" s="96"/>
      <c r="AA33" s="36"/>
      <c r="AB33" s="36"/>
      <c r="AC33" s="26">
        <f t="shared" si="2"/>
        <v>0</v>
      </c>
      <c r="AD33" s="15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s="17" customFormat="1" ht="12.75" customHeight="1">
      <c r="A34" s="15"/>
      <c r="B34" s="25"/>
      <c r="C34" s="15" t="s">
        <v>10</v>
      </c>
      <c r="D34" s="2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5"/>
      <c r="U34" s="72"/>
      <c r="V34" s="73"/>
      <c r="W34" s="11">
        <f>SUM(U34,Q34,O34,M34,K34,I34,G34,S34,E34)/1</f>
        <v>0</v>
      </c>
      <c r="X34" s="28">
        <f>(E34+G34+I34+K34+M34+O34+Q34+S34+U34)/1</f>
        <v>0</v>
      </c>
      <c r="Y34" s="15"/>
      <c r="Z34" s="96"/>
      <c r="AA34" s="36"/>
      <c r="AB34" s="36"/>
      <c r="AC34" s="26">
        <f t="shared" si="2"/>
        <v>0</v>
      </c>
      <c r="AD34" s="15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s="17" customFormat="1" ht="12.75" customHeight="1">
      <c r="A35" s="20"/>
      <c r="B35" s="25"/>
      <c r="C35" s="15" t="s">
        <v>10</v>
      </c>
      <c r="D35" s="2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5"/>
      <c r="U35" s="72"/>
      <c r="V35" s="73"/>
      <c r="W35" s="11">
        <f>SUM(U35,Q35,O35,M35,K35,I35,G35,S35,E35)/1</f>
        <v>0</v>
      </c>
      <c r="X35" s="28">
        <f>(E35+G35+I35+K35+M35+O35+Q35+S35+U35)/1</f>
        <v>0</v>
      </c>
      <c r="Y35" s="15"/>
      <c r="Z35" s="96"/>
      <c r="AA35" s="36"/>
      <c r="AB35" s="36"/>
      <c r="AC35" s="26">
        <f t="shared" si="2"/>
        <v>0</v>
      </c>
      <c r="AD35" s="15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s="17" customFormat="1" ht="12.75" customHeight="1" thickBot="1">
      <c r="A36" s="15"/>
      <c r="B36" s="25"/>
      <c r="C36" s="15" t="s">
        <v>10</v>
      </c>
      <c r="D36" s="2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5"/>
      <c r="U36" s="72"/>
      <c r="V36" s="73"/>
      <c r="W36" s="11">
        <f>SUM(U36,Q36,O36,M36,K36,I36,G36,S36,E36)/1</f>
        <v>0</v>
      </c>
      <c r="X36" s="28">
        <f>(E36+G36+I36+K36+M36+O36+Q36+S36+U36)/1</f>
        <v>0</v>
      </c>
      <c r="Y36" s="15"/>
      <c r="Z36" s="96"/>
      <c r="AA36" s="36"/>
      <c r="AB36" s="36"/>
      <c r="AC36" s="26">
        <f t="shared" si="2"/>
        <v>0</v>
      </c>
      <c r="AD36" s="15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spans="1:41" s="17" customFormat="1" ht="12.75" customHeight="1" thickBot="1">
      <c r="A37" s="15"/>
      <c r="C37" s="20"/>
      <c r="D37" s="20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22"/>
      <c r="X37" s="22"/>
      <c r="Y37" s="55"/>
      <c r="Z37" s="98"/>
      <c r="AA37" s="98"/>
      <c r="AB37" s="98"/>
      <c r="AC37" s="56"/>
      <c r="AD37" s="38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1:41" s="17" customFormat="1" ht="12.75" customHeight="1">
      <c r="A38" s="15">
        <v>1</v>
      </c>
      <c r="B38" s="16" t="s">
        <v>34</v>
      </c>
      <c r="C38" s="15" t="s">
        <v>11</v>
      </c>
      <c r="D38" s="12" t="s">
        <v>3</v>
      </c>
      <c r="E38" s="104">
        <v>577.4</v>
      </c>
      <c r="F38" s="18">
        <v>10</v>
      </c>
      <c r="G38" s="104">
        <v>575.2</v>
      </c>
      <c r="H38" s="18">
        <v>10</v>
      </c>
      <c r="I38" s="78"/>
      <c r="J38" s="77"/>
      <c r="K38" s="85"/>
      <c r="L38" s="50"/>
      <c r="M38" s="93"/>
      <c r="N38" s="94"/>
      <c r="O38" s="78"/>
      <c r="P38" s="77"/>
      <c r="Q38" s="76"/>
      <c r="R38" s="77"/>
      <c r="S38" s="78"/>
      <c r="T38" s="79"/>
      <c r="U38" s="78"/>
      <c r="V38" s="81"/>
      <c r="W38" s="70">
        <f>SUM(U38,Q38,O38,M38,K38,I38,G38,S38,E38)/1</f>
        <v>1152.6</v>
      </c>
      <c r="X38" s="43">
        <f>(I38++O38+Q38+S38+U38)/5</f>
        <v>0</v>
      </c>
      <c r="Y38" s="39">
        <v>20</v>
      </c>
      <c r="Z38" s="99"/>
      <c r="AA38" s="100"/>
      <c r="AB38" s="100"/>
      <c r="AC38" s="44">
        <f aca="true" t="shared" si="3" ref="AC38:AC48">(Y38+Z38+AA38+AB38)</f>
        <v>20</v>
      </c>
      <c r="AD38" s="39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</row>
    <row r="39" spans="1:41" s="17" customFormat="1" ht="12.75" customHeight="1">
      <c r="A39" s="15">
        <v>2</v>
      </c>
      <c r="B39" s="16" t="s">
        <v>22</v>
      </c>
      <c r="C39" s="15" t="s">
        <v>11</v>
      </c>
      <c r="D39" s="12" t="s">
        <v>9</v>
      </c>
      <c r="E39" s="11">
        <v>550.2</v>
      </c>
      <c r="F39" s="18">
        <v>6</v>
      </c>
      <c r="G39" s="104">
        <v>568.3</v>
      </c>
      <c r="H39" s="18">
        <v>8</v>
      </c>
      <c r="I39" s="78"/>
      <c r="J39" s="77"/>
      <c r="K39" s="85"/>
      <c r="L39" s="50"/>
      <c r="M39" s="78"/>
      <c r="N39" s="77"/>
      <c r="O39" s="78"/>
      <c r="P39" s="77"/>
      <c r="Q39" s="93"/>
      <c r="R39" s="94"/>
      <c r="S39" s="78"/>
      <c r="T39" s="79"/>
      <c r="U39" s="76"/>
      <c r="V39" s="77"/>
      <c r="W39" s="69">
        <f>SUM(U39,S39,Q39,O39,M39,K39,I39,G39,E39)/1</f>
        <v>1118.5</v>
      </c>
      <c r="X39" s="43">
        <f>(I39++O39+Q39+S39+U39)/5</f>
        <v>0</v>
      </c>
      <c r="Y39" s="15">
        <v>14</v>
      </c>
      <c r="Z39" s="96"/>
      <c r="AA39" s="36"/>
      <c r="AB39" s="36"/>
      <c r="AC39" s="26">
        <f>(Y39+Z39+AA39+AB39)</f>
        <v>14</v>
      </c>
      <c r="AD39" s="15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</row>
    <row r="40" spans="1:41" s="17" customFormat="1" ht="12.75" customHeight="1">
      <c r="A40" s="15">
        <v>3</v>
      </c>
      <c r="B40" s="102" t="s">
        <v>18</v>
      </c>
      <c r="C40" s="39" t="s">
        <v>11</v>
      </c>
      <c r="D40" s="18" t="s">
        <v>19</v>
      </c>
      <c r="E40" s="104">
        <v>523.8</v>
      </c>
      <c r="F40" s="18">
        <v>5</v>
      </c>
      <c r="G40" s="104">
        <v>526.2</v>
      </c>
      <c r="H40" s="18">
        <v>6</v>
      </c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79"/>
      <c r="U40" s="78"/>
      <c r="V40" s="77"/>
      <c r="W40" s="69">
        <f>SUM(U40,Q40,O40,M40,K40,I40,G40,S40,E40)/1</f>
        <v>1050</v>
      </c>
      <c r="X40" s="43">
        <f>(I40++O40+Q40+S40+U40)/5</f>
        <v>0</v>
      </c>
      <c r="Y40" s="39">
        <v>11</v>
      </c>
      <c r="Z40" s="96"/>
      <c r="AA40" s="36"/>
      <c r="AB40" s="36"/>
      <c r="AC40" s="26">
        <f>(Y40+Z40+AA40+AB40)</f>
        <v>11</v>
      </c>
      <c r="AD40" s="15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pans="1:41" s="17" customFormat="1" ht="12.75" customHeight="1">
      <c r="A41" s="15">
        <v>4</v>
      </c>
      <c r="B41" s="16" t="s">
        <v>32</v>
      </c>
      <c r="C41" s="15" t="s">
        <v>11</v>
      </c>
      <c r="D41" s="12" t="s">
        <v>24</v>
      </c>
      <c r="E41" s="70">
        <v>562.8</v>
      </c>
      <c r="F41" s="12">
        <v>8</v>
      </c>
      <c r="G41" s="72"/>
      <c r="H41" s="73"/>
      <c r="I41" s="72"/>
      <c r="J41" s="73"/>
      <c r="K41" s="84"/>
      <c r="L41" s="49"/>
      <c r="M41" s="72"/>
      <c r="N41" s="73"/>
      <c r="O41" s="72"/>
      <c r="P41" s="73"/>
      <c r="Q41" s="58"/>
      <c r="R41" s="101"/>
      <c r="S41" s="72"/>
      <c r="T41" s="75"/>
      <c r="U41" s="74"/>
      <c r="V41" s="73"/>
      <c r="W41" s="69">
        <f>SUM(U41,S41,Q41,O41,M41,K41,I41,G41,E41)/1</f>
        <v>562.8</v>
      </c>
      <c r="X41" s="43">
        <f>(I41++O41+Q41+S41+U41)/5</f>
        <v>0</v>
      </c>
      <c r="Y41" s="15">
        <v>8</v>
      </c>
      <c r="Z41" s="96"/>
      <c r="AA41" s="36"/>
      <c r="AB41" s="36"/>
      <c r="AC41" s="26">
        <f t="shared" si="3"/>
        <v>8</v>
      </c>
      <c r="AD41" s="15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s="17" customFormat="1" ht="12.75" customHeight="1">
      <c r="A42" s="15">
        <v>5</v>
      </c>
      <c r="B42" s="16"/>
      <c r="C42" s="15" t="s">
        <v>11</v>
      </c>
      <c r="D42" s="12"/>
      <c r="E42" s="76"/>
      <c r="F42" s="77"/>
      <c r="G42" s="78"/>
      <c r="H42" s="77"/>
      <c r="I42" s="78"/>
      <c r="J42" s="77"/>
      <c r="K42" s="76"/>
      <c r="L42" s="77"/>
      <c r="M42" s="78"/>
      <c r="N42" s="77"/>
      <c r="O42" s="78"/>
      <c r="P42" s="77"/>
      <c r="Q42" s="78"/>
      <c r="R42" s="77"/>
      <c r="S42" s="78"/>
      <c r="T42" s="79"/>
      <c r="U42" s="78"/>
      <c r="V42" s="77"/>
      <c r="W42" s="69">
        <f aca="true" t="shared" si="4" ref="W42:W51">SUM(U42,Q42,O42,M42,K42,I42,G42,S42,E42)/1</f>
        <v>0</v>
      </c>
      <c r="X42" s="43">
        <f>(I42++O42+Q42+S42+U42)/5</f>
        <v>0</v>
      </c>
      <c r="Y42" s="15"/>
      <c r="Z42" s="36"/>
      <c r="AA42" s="36"/>
      <c r="AB42" s="36"/>
      <c r="AC42" s="26">
        <f t="shared" si="3"/>
        <v>0</v>
      </c>
      <c r="AD42" s="15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1" s="17" customFormat="1" ht="12.75" customHeight="1">
      <c r="A43" s="15">
        <v>6</v>
      </c>
      <c r="B43" s="16"/>
      <c r="C43" s="15" t="s">
        <v>11</v>
      </c>
      <c r="D43" s="12"/>
      <c r="E43" s="72"/>
      <c r="F43" s="73"/>
      <c r="G43" s="72"/>
      <c r="H43" s="73"/>
      <c r="I43" s="72"/>
      <c r="J43" s="73"/>
      <c r="K43" s="72"/>
      <c r="L43" s="73"/>
      <c r="M43" s="72"/>
      <c r="N43" s="73"/>
      <c r="O43" s="72"/>
      <c r="P43" s="73"/>
      <c r="Q43" s="72"/>
      <c r="R43" s="73"/>
      <c r="S43" s="72"/>
      <c r="T43" s="75"/>
      <c r="U43" s="72"/>
      <c r="V43" s="73"/>
      <c r="W43" s="69">
        <f t="shared" si="4"/>
        <v>0</v>
      </c>
      <c r="X43" s="28">
        <f>(E43+G43+I43+K43+M43+O43+Q43+S43+U43)/4</f>
        <v>0</v>
      </c>
      <c r="Y43" s="15"/>
      <c r="Z43" s="96"/>
      <c r="AA43" s="36"/>
      <c r="AB43" s="36"/>
      <c r="AC43" s="26">
        <f t="shared" si="3"/>
        <v>0</v>
      </c>
      <c r="AD43" s="15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1:41" s="17" customFormat="1" ht="12.75" customHeight="1">
      <c r="A44" s="15">
        <v>7</v>
      </c>
      <c r="B44" s="16"/>
      <c r="C44" s="15" t="s">
        <v>11</v>
      </c>
      <c r="D44" s="12"/>
      <c r="E44" s="74"/>
      <c r="F44" s="73"/>
      <c r="G44" s="72"/>
      <c r="H44" s="73"/>
      <c r="I44" s="72"/>
      <c r="J44" s="73"/>
      <c r="K44" s="72"/>
      <c r="L44" s="73"/>
      <c r="M44" s="72"/>
      <c r="N44" s="73"/>
      <c r="O44" s="72"/>
      <c r="P44" s="73"/>
      <c r="Q44" s="72"/>
      <c r="R44" s="73"/>
      <c r="S44" s="72"/>
      <c r="T44" s="75"/>
      <c r="U44" s="72"/>
      <c r="V44" s="73"/>
      <c r="W44" s="69">
        <f t="shared" si="4"/>
        <v>0</v>
      </c>
      <c r="X44" s="28">
        <f>(E44+G44+I44+K44+M44+O44+Q44+S44+U44)/4</f>
        <v>0</v>
      </c>
      <c r="Y44" s="15"/>
      <c r="Z44" s="96"/>
      <c r="AA44" s="36"/>
      <c r="AB44" s="36"/>
      <c r="AC44" s="26">
        <f t="shared" si="3"/>
        <v>0</v>
      </c>
      <c r="AD44" s="15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s="17" customFormat="1" ht="12.75" customHeight="1">
      <c r="A45" s="15">
        <v>8</v>
      </c>
      <c r="B45" s="24"/>
      <c r="C45" s="15" t="s">
        <v>11</v>
      </c>
      <c r="D45" s="18"/>
      <c r="E45" s="78"/>
      <c r="F45" s="77"/>
      <c r="G45" s="85"/>
      <c r="H45" s="50"/>
      <c r="I45" s="78"/>
      <c r="J45" s="77"/>
      <c r="K45" s="78"/>
      <c r="L45" s="77"/>
      <c r="M45" s="78"/>
      <c r="N45" s="77"/>
      <c r="O45" s="78"/>
      <c r="P45" s="77"/>
      <c r="Q45" s="78"/>
      <c r="R45" s="77"/>
      <c r="S45" s="78"/>
      <c r="T45" s="79"/>
      <c r="U45" s="78"/>
      <c r="V45" s="81"/>
      <c r="W45" s="70">
        <f t="shared" si="4"/>
        <v>0</v>
      </c>
      <c r="X45" s="43">
        <f>(E45+I45+K45+M45+O45+Q45+S45)/5</f>
        <v>0</v>
      </c>
      <c r="Y45" s="39"/>
      <c r="Z45" s="99"/>
      <c r="AA45" s="100"/>
      <c r="AB45" s="100"/>
      <c r="AC45" s="44">
        <f t="shared" si="3"/>
        <v>0</v>
      </c>
      <c r="AD45" s="15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30" ht="12.75" customHeight="1">
      <c r="A46" s="15">
        <v>9</v>
      </c>
      <c r="B46" s="16"/>
      <c r="C46" s="15" t="s">
        <v>11</v>
      </c>
      <c r="D46" s="12"/>
      <c r="E46" s="78"/>
      <c r="F46" s="77"/>
      <c r="G46" s="78"/>
      <c r="H46" s="77"/>
      <c r="I46" s="78"/>
      <c r="J46" s="77"/>
      <c r="K46" s="78"/>
      <c r="L46" s="77"/>
      <c r="M46" s="78"/>
      <c r="N46" s="77"/>
      <c r="O46" s="78"/>
      <c r="P46" s="77"/>
      <c r="Q46" s="78"/>
      <c r="R46" s="77"/>
      <c r="S46" s="78"/>
      <c r="T46" s="79"/>
      <c r="U46" s="78"/>
      <c r="V46" s="81"/>
      <c r="W46" s="69">
        <f t="shared" si="4"/>
        <v>0</v>
      </c>
      <c r="X46" s="28">
        <f>(E46+G46+I46+K46+M46+O46+Q46+S46)/2</f>
        <v>0</v>
      </c>
      <c r="Y46" s="39"/>
      <c r="Z46" s="96"/>
      <c r="AA46" s="36"/>
      <c r="AB46" s="36"/>
      <c r="AC46" s="26">
        <f t="shared" si="3"/>
        <v>0</v>
      </c>
      <c r="AD46" s="15"/>
    </row>
    <row r="47" spans="1:41" s="17" customFormat="1" ht="12.75" customHeight="1">
      <c r="A47" s="15">
        <v>10</v>
      </c>
      <c r="B47" s="16"/>
      <c r="C47" s="15" t="s">
        <v>11</v>
      </c>
      <c r="D47" s="71"/>
      <c r="E47" s="72"/>
      <c r="F47" s="73"/>
      <c r="G47" s="72"/>
      <c r="H47" s="73"/>
      <c r="I47" s="72"/>
      <c r="J47" s="73"/>
      <c r="K47" s="72"/>
      <c r="L47" s="73"/>
      <c r="M47" s="72"/>
      <c r="N47" s="73"/>
      <c r="O47" s="72"/>
      <c r="P47" s="73"/>
      <c r="Q47" s="72"/>
      <c r="R47" s="73"/>
      <c r="S47" s="72"/>
      <c r="T47" s="75"/>
      <c r="U47" s="72"/>
      <c r="V47" s="73"/>
      <c r="W47" s="69">
        <f t="shared" si="4"/>
        <v>0</v>
      </c>
      <c r="X47" s="28">
        <f>(E47+G47+I47+K47+M47+O47+Q47+S47+U47)/2</f>
        <v>0</v>
      </c>
      <c r="Y47" s="15"/>
      <c r="Z47" s="96"/>
      <c r="AA47" s="36"/>
      <c r="AB47" s="36"/>
      <c r="AC47" s="26">
        <f t="shared" si="3"/>
        <v>0</v>
      </c>
      <c r="AD47" s="15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s="17" customFormat="1" ht="12.75" customHeight="1">
      <c r="A48" s="16"/>
      <c r="B48" s="24"/>
      <c r="C48" s="15" t="s">
        <v>11</v>
      </c>
      <c r="D48" s="18"/>
      <c r="E48" s="78"/>
      <c r="F48" s="77"/>
      <c r="G48" s="78"/>
      <c r="H48" s="77"/>
      <c r="I48" s="78"/>
      <c r="J48" s="77"/>
      <c r="K48" s="78"/>
      <c r="L48" s="77"/>
      <c r="M48" s="78"/>
      <c r="N48" s="77"/>
      <c r="O48" s="78"/>
      <c r="P48" s="77"/>
      <c r="Q48" s="78"/>
      <c r="R48" s="77"/>
      <c r="S48" s="78"/>
      <c r="T48" s="79"/>
      <c r="U48" s="78"/>
      <c r="V48" s="77"/>
      <c r="W48" s="11">
        <f t="shared" si="4"/>
        <v>0</v>
      </c>
      <c r="X48" s="28">
        <f>(E48+G48+I48+K48+M48+O48+Q48+S48+U48)/1</f>
        <v>0</v>
      </c>
      <c r="Y48" s="39"/>
      <c r="Z48" s="96"/>
      <c r="AA48" s="36"/>
      <c r="AB48" s="36"/>
      <c r="AC48" s="26">
        <f t="shared" si="3"/>
        <v>0</v>
      </c>
      <c r="AD48" s="15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s="17" customFormat="1" ht="12.75" customHeight="1">
      <c r="A49" s="16"/>
      <c r="B49" s="24"/>
      <c r="C49" s="15" t="s">
        <v>11</v>
      </c>
      <c r="D49" s="18"/>
      <c r="E49" s="78"/>
      <c r="F49" s="77"/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77"/>
      <c r="S49" s="78"/>
      <c r="T49" s="79"/>
      <c r="U49" s="78"/>
      <c r="V49" s="77"/>
      <c r="W49" s="11">
        <f t="shared" si="4"/>
        <v>0</v>
      </c>
      <c r="X49" s="28">
        <f>(E49+G49+I49+K49+M49+O49+Q49+S49+U49)/1</f>
        <v>0</v>
      </c>
      <c r="Y49" s="39"/>
      <c r="Z49" s="96"/>
      <c r="AA49" s="36"/>
      <c r="AB49" s="36"/>
      <c r="AC49" s="26">
        <f>(Y49+Z49+AA4+AB49)</f>
        <v>0</v>
      </c>
      <c r="AD49" s="15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s="17" customFormat="1" ht="12.75" customHeight="1">
      <c r="A50" s="16"/>
      <c r="B50" s="16"/>
      <c r="C50" s="15" t="s">
        <v>11</v>
      </c>
      <c r="D50" s="18"/>
      <c r="E50" s="78"/>
      <c r="F50" s="77"/>
      <c r="G50" s="78"/>
      <c r="H50" s="77"/>
      <c r="I50" s="78"/>
      <c r="J50" s="77"/>
      <c r="K50" s="78"/>
      <c r="L50" s="77"/>
      <c r="M50" s="78"/>
      <c r="N50" s="77"/>
      <c r="O50" s="78"/>
      <c r="P50" s="77"/>
      <c r="Q50" s="78"/>
      <c r="R50" s="77"/>
      <c r="S50" s="78"/>
      <c r="T50" s="79"/>
      <c r="U50" s="78"/>
      <c r="V50" s="77"/>
      <c r="W50" s="11">
        <f t="shared" si="4"/>
        <v>0</v>
      </c>
      <c r="X50" s="28">
        <f>(E50+G50+I50+K50+M50+O50+Q50+S50+U50)/3</f>
        <v>0</v>
      </c>
      <c r="Y50" s="39"/>
      <c r="Z50" s="96"/>
      <c r="AA50" s="36"/>
      <c r="AB50" s="36"/>
      <c r="AC50" s="26">
        <f>(Y50+Z50+AA50+AB50)</f>
        <v>0</v>
      </c>
      <c r="AD50" s="15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1:41" s="17" customFormat="1" ht="12.75" customHeight="1" thickBot="1">
      <c r="A51" s="16"/>
      <c r="B51" s="42"/>
      <c r="C51" s="39" t="s">
        <v>11</v>
      </c>
      <c r="D51" s="18"/>
      <c r="E51" s="72"/>
      <c r="F51" s="73"/>
      <c r="G51" s="72"/>
      <c r="H51" s="73"/>
      <c r="I51" s="72"/>
      <c r="J51" s="73"/>
      <c r="K51" s="72"/>
      <c r="L51" s="73"/>
      <c r="M51" s="72"/>
      <c r="N51" s="73"/>
      <c r="O51" s="72"/>
      <c r="P51" s="73"/>
      <c r="Q51" s="72"/>
      <c r="R51" s="73"/>
      <c r="S51" s="72"/>
      <c r="T51" s="75"/>
      <c r="U51" s="72"/>
      <c r="V51" s="73"/>
      <c r="W51" s="11">
        <f t="shared" si="4"/>
        <v>0</v>
      </c>
      <c r="X51" s="28">
        <f>(E51+G51+I51+K51+M51+O51+Q51+S51+U51)/2</f>
        <v>0</v>
      </c>
      <c r="Y51" s="15"/>
      <c r="Z51" s="36"/>
      <c r="AA51" s="36"/>
      <c r="AB51" s="36"/>
      <c r="AC51" s="26"/>
      <c r="AD51" s="15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2:41" s="17" customFormat="1" ht="12.75" customHeight="1">
      <c r="B52" s="65"/>
      <c r="C52" s="19"/>
      <c r="D52" s="19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97"/>
      <c r="X52" s="45"/>
      <c r="Y52" s="68"/>
      <c r="Z52" s="45"/>
      <c r="AA52" s="45"/>
      <c r="AB52" s="45"/>
      <c r="AC52" s="45"/>
      <c r="AD52" s="45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2:41" s="17" customFormat="1" ht="12.75" customHeight="1">
      <c r="B53"/>
      <c r="C53"/>
      <c r="D53" s="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97"/>
      <c r="X53"/>
      <c r="Y53" s="5"/>
      <c r="Z53"/>
      <c r="AA53"/>
      <c r="AB53"/>
      <c r="AC53"/>
      <c r="AD53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6:41" s="17" customFormat="1" ht="12.75" customHeight="1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6"/>
      <c r="X54"/>
      <c r="Y54" s="5"/>
      <c r="Z54"/>
      <c r="AA54"/>
      <c r="AB54"/>
      <c r="AC54"/>
      <c r="AD54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2:41" s="17" customFormat="1" ht="12.75" customHeight="1">
      <c r="B55"/>
      <c r="C55"/>
      <c r="D55" s="5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</row>
    <row r="56" spans="2:41" s="17" customFormat="1" ht="12.75" customHeight="1">
      <c r="B56"/>
      <c r="C56"/>
      <c r="D56" s="5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5"/>
      <c r="Z56"/>
      <c r="AA56"/>
      <c r="AB56"/>
      <c r="AC56"/>
      <c r="AD56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</row>
    <row r="57" spans="2:41" s="17" customFormat="1" ht="12.75" customHeight="1">
      <c r="B57"/>
      <c r="C57"/>
      <c r="D57" s="5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5"/>
      <c r="Z57"/>
      <c r="AA57"/>
      <c r="AB57"/>
      <c r="AC57"/>
      <c r="AD5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</row>
    <row r="58" spans="2:41" s="17" customFormat="1" ht="12.75" customHeight="1">
      <c r="B58"/>
      <c r="C58"/>
      <c r="D58" s="5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5"/>
      <c r="Z58"/>
      <c r="AA58"/>
      <c r="AB58"/>
      <c r="AC58"/>
      <c r="AD58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2:41" s="17" customFormat="1" ht="12.75" customHeight="1">
      <c r="B59"/>
      <c r="C59"/>
      <c r="D59" s="5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5"/>
      <c r="Z59"/>
      <c r="AA59"/>
      <c r="AB59"/>
      <c r="AC59"/>
      <c r="AD59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2:41" s="17" customFormat="1" ht="12.75" customHeight="1">
      <c r="B60"/>
      <c r="C60"/>
      <c r="D60" s="5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5"/>
      <c r="Z60"/>
      <c r="AA60"/>
      <c r="AB60"/>
      <c r="AC60"/>
      <c r="AD60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2:41" s="17" customFormat="1" ht="12.75" customHeight="1">
      <c r="B61"/>
      <c r="C61"/>
      <c r="D61" s="5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5"/>
      <c r="Z61"/>
      <c r="AA61"/>
      <c r="AB61"/>
      <c r="AC61"/>
      <c r="AD61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</row>
    <row r="62" ht="9" customHeight="1">
      <c r="AE62" s="47"/>
    </row>
    <row r="63" ht="12.75" customHeight="1">
      <c r="AE63" s="47"/>
    </row>
  </sheetData>
  <sheetProtection/>
  <printOptions/>
  <pageMargins left="0.5905511811023623" right="0.3937007874015748" top="0.3937007874015748" bottom="0.3937007874015748" header="0" footer="0.5118110236220472"/>
  <pageSetup fitToHeight="1" fitToWidth="1" horizontalDpi="600" verticalDpi="600" orientation="landscape" paperSize="9" scale="74" r:id="rId1"/>
  <headerFooter alignWithMargins="0">
    <evenHeader>&amp;C&amp;"arial,Bold"&amp;10&amp;K3E8430Internal Use Only</evenHeader>
    <evenFooter>&amp;C&amp;"arial,Bold"&amp;10&amp;K3E8430Internal Use Only</evenFooter>
    <firstHeader>&amp;C&amp;"arial,Bold"&amp;10&amp;K3E8430Internal Use Only</firstHeader>
    <firstFooter>&amp;C&amp;"arial,Bold"&amp;10&amp;K3E8430Internal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&amp;C&amp;"arial,Bold"&amp;10&amp;I3E8430Internal Use Only</oddHeader>
    <oddFooter>&amp;C&amp;"arial,Bold"&amp;10&amp;I3E8430Internal Use Only</oddFooter>
    <evenHeader>&amp;C&amp;"arial,Bold"&amp;10&amp;K3E8430Internal Use Only</evenHeader>
    <evenFooter>&amp;C&amp;"arial,Bold"&amp;10&amp;K3E8430Internal Use Only</evenFooter>
    <firstHeader>&amp;C&amp;"arial,Bold"&amp;10&amp;K3E8430Internal Use Only</firstHeader>
    <firstFooter>&amp;C&amp;"arial,Bold"&amp;10&amp;K3E8430Internal Use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TTU4101</dc:creator>
  <cp:keywords/>
  <dc:description/>
  <cp:lastModifiedBy>JAPI</cp:lastModifiedBy>
  <cp:lastPrinted>2019-08-28T16:58:43Z</cp:lastPrinted>
  <dcterms:created xsi:type="dcterms:W3CDTF">2006-01-30T11:04:57Z</dcterms:created>
  <dcterms:modified xsi:type="dcterms:W3CDTF">2022-05-13T20:11:06Z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-870460537</vt:i4>
  </property>
  <property fmtid="{D5CDD505-2E9C-101B-9397-08002B2CF9AE}" pid="3" name="_EmailSubject">
    <vt:lpwstr>Maakunnallinen 2010</vt:lpwstr>
  </property>
  <property fmtid="{D5CDD505-2E9C-101B-9397-08002B2CF9AE}" pid="4" name="_AuthorEmail">
    <vt:lpwstr>jarmo.engblom@pp1.inet.fi</vt:lpwstr>
  </property>
  <property fmtid="{D5CDD505-2E9C-101B-9397-08002B2CF9AE}" pid="5" name="_AuthorEmailDisplayName">
    <vt:lpwstr>Engblom Jarmo</vt:lpwstr>
  </property>
  <property fmtid="{D5CDD505-2E9C-101B-9397-08002B2CF9AE}" pid="6" name="_PreviousAdHocReviewCycleID">
    <vt:i4>-433428992</vt:i4>
  </property>
  <property fmtid="{D5CDD505-2E9C-101B-9397-08002B2CF9AE}" pid="7" name="_ReviewingToolsShownOnce">
    <vt:lpwstr/>
  </property>
  <property fmtid="{D5CDD505-2E9C-101B-9397-08002B2CF9AE}" pid="8" name="TitusGUID">
    <vt:lpwstr>91f4b859-ff90-48f5-a4ea-430cf3e34a7e</vt:lpwstr>
  </property>
  <property fmtid="{D5CDD505-2E9C-101B-9397-08002B2CF9AE}" pid="9" name="NokiaConfidentiality">
    <vt:lpwstr>Company Confidential</vt:lpwstr>
  </property>
</Properties>
</file>