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pumaurheiluliitto-my.sharepoint.com/personal/marko_keskitalo_ampumaurheiluliitto_fi/Documents/Tiedostot/SAL/Oppaat/Seuraopas/"/>
    </mc:Choice>
  </mc:AlternateContent>
  <xr:revisionPtr revIDLastSave="88" documentId="13_ncr:1_{434553A4-22EB-4933-8111-780938579D92}" xr6:coauthVersionLast="47" xr6:coauthVersionMax="47" xr10:uidLastSave="{09788284-F5BF-4117-ACC6-0F1F6424BD8C}"/>
  <workbookProtection lockStructure="1"/>
  <bookViews>
    <workbookView xWindow="-110" yWindow="-110" windowWidth="19420" windowHeight="10300" xr2:uid="{EEE1DFF9-D416-4B59-9C45-C2698F774DE1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H8" i="1" s="1"/>
  <c r="C6" i="1"/>
  <c r="F6" i="1"/>
  <c r="F7" i="1"/>
  <c r="F8" i="1"/>
  <c r="F9" i="1"/>
  <c r="F10" i="1"/>
  <c r="F11" i="1"/>
  <c r="F12" i="1"/>
  <c r="F5" i="1"/>
  <c r="H6" i="1"/>
  <c r="H11" i="1"/>
  <c r="H10" i="1"/>
  <c r="H9" i="1"/>
  <c r="H7" i="1"/>
  <c r="H5" i="1"/>
  <c r="H12" i="1" l="1"/>
  <c r="H13" i="1" s="1"/>
  <c r="H17" i="1" s="1"/>
  <c r="C17" i="1" s="1"/>
  <c r="C13" i="1"/>
  <c r="N17" i="1" l="1"/>
</calcChain>
</file>

<file path=xl/sharedStrings.xml><?xml version="1.0" encoding="utf-8"?>
<sst xmlns="http://schemas.openxmlformats.org/spreadsheetml/2006/main" count="28" uniqueCount="25">
  <si>
    <t>Kulut</t>
  </si>
  <si>
    <t>Vuokra</t>
  </si>
  <si>
    <t>Yhden harjoituskerran</t>
  </si>
  <si>
    <t>Harjoituksia:</t>
  </si>
  <si>
    <t>kpl</t>
  </si>
  <si>
    <t>Työnantajan sivukulut</t>
  </si>
  <si>
    <t>Koko kurssin talous</t>
  </si>
  <si>
    <t>hlö</t>
  </si>
  <si>
    <t>Maksavia henkilöitä:</t>
  </si>
  <si>
    <t>Taulut</t>
  </si>
  <si>
    <t>Paukut</t>
  </si>
  <si>
    <t>Tarjoilut</t>
  </si>
  <si>
    <t>Tulot</t>
  </si>
  <si>
    <t>Yhteensä:</t>
  </si>
  <si>
    <t>Tuottotavoite:</t>
  </si>
  <si>
    <t>Kurssimaksu/krt/hlö</t>
  </si>
  <si>
    <t>Markkinointi</t>
  </si>
  <si>
    <t>Vakuutus</t>
  </si>
  <si>
    <t>SAL:n kurssien hinnoittelun apuna käytettävä laskentakaavio</t>
  </si>
  <si>
    <t>Ohjaajakulu(t)</t>
  </si>
  <si>
    <t>% voitto</t>
  </si>
  <si>
    <t>€</t>
  </si>
  <si>
    <t>Voit muokata valkoisia osioita</t>
  </si>
  <si>
    <t>Suositus koko kurssin maksu/hlö</t>
  </si>
  <si>
    <t>Koko kurssin tulot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</si>
</sst>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1" fontId="0" fillId="3" borderId="0" xfId="1" applyNumberFormat="1" applyFont="1" applyFill="1" applyProtection="1"/>
    <xf numFmtId="1" fontId="2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</cellXfs>
  <cellStyles count="2">
    <cellStyle name="Normaali" xfId="0" builtinId="0"/>
    <cellStyle name="Prosentti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95515-EF92-41A7-B3C0-F3FD306D9B6C}">
  <dimension ref="A1:O18"/>
  <sheetViews>
    <sheetView tabSelected="1" zoomScale="90" zoomScaleNormal="90" workbookViewId="0">
      <selection activeCell="C16" sqref="C16"/>
    </sheetView>
  </sheetViews>
  <sheetFormatPr defaultColWidth="8.7265625" defaultRowHeight="14.5" x14ac:dyDescent="0.35"/>
  <cols>
    <col min="1" max="1" width="8.7265625" style="1"/>
    <col min="2" max="2" width="19.1796875" style="1" customWidth="1"/>
    <col min="3" max="6" width="8.7265625" style="1"/>
    <col min="7" max="7" width="12.453125" style="1" customWidth="1"/>
    <col min="8" max="8" width="11.26953125" style="1" bestFit="1" customWidth="1"/>
    <col min="9" max="11" width="8.7265625" style="1"/>
    <col min="12" max="12" width="18.81640625" style="1" customWidth="1"/>
    <col min="13" max="13" width="6" style="1" customWidth="1"/>
    <col min="14" max="14" width="8.453125" style="1" customWidth="1"/>
    <col min="15" max="16384" width="8.7265625" style="1"/>
  </cols>
  <sheetData>
    <row r="1" spans="1:15" x14ac:dyDescent="0.35">
      <c r="A1" s="1" t="s">
        <v>18</v>
      </c>
    </row>
    <row r="2" spans="1:15" x14ac:dyDescent="0.35">
      <c r="A2" s="2" t="s">
        <v>22</v>
      </c>
      <c r="B2" s="2"/>
    </row>
    <row r="3" spans="1:15" x14ac:dyDescent="0.35">
      <c r="A3" s="1" t="s">
        <v>2</v>
      </c>
      <c r="F3" s="1" t="s">
        <v>6</v>
      </c>
      <c r="H3" s="1" t="s">
        <v>3</v>
      </c>
      <c r="I3" s="2">
        <v>20</v>
      </c>
      <c r="J3" s="1" t="s">
        <v>4</v>
      </c>
      <c r="L3" s="1" t="s">
        <v>8</v>
      </c>
      <c r="N3" s="2">
        <v>13</v>
      </c>
      <c r="O3" s="1" t="s">
        <v>7</v>
      </c>
    </row>
    <row r="4" spans="1:15" x14ac:dyDescent="0.35">
      <c r="A4" s="1" t="s">
        <v>0</v>
      </c>
    </row>
    <row r="5" spans="1:15" x14ac:dyDescent="0.35">
      <c r="B5" s="2" t="s">
        <v>1</v>
      </c>
      <c r="C5" s="2">
        <v>10</v>
      </c>
      <c r="F5" s="6" t="str">
        <f>B5</f>
        <v>Vuokra</v>
      </c>
      <c r="G5" s="6"/>
      <c r="H5" s="6">
        <f>C5*I3</f>
        <v>200</v>
      </c>
    </row>
    <row r="6" spans="1:15" x14ac:dyDescent="0.35">
      <c r="B6" s="2" t="s">
        <v>17</v>
      </c>
      <c r="C6" s="2">
        <f>N3</f>
        <v>13</v>
      </c>
      <c r="F6" s="6" t="str">
        <f t="shared" ref="F6:F12" si="0">B6</f>
        <v>Vakuutus</v>
      </c>
      <c r="G6" s="6"/>
      <c r="H6" s="6">
        <f>C6*I3</f>
        <v>260</v>
      </c>
    </row>
    <row r="7" spans="1:15" x14ac:dyDescent="0.35">
      <c r="B7" s="2" t="s">
        <v>19</v>
      </c>
      <c r="C7" s="2">
        <v>30</v>
      </c>
      <c r="F7" s="6" t="str">
        <f t="shared" si="0"/>
        <v>Ohjaajakulu(t)</v>
      </c>
      <c r="G7" s="6"/>
      <c r="H7" s="6">
        <f>C7*I3</f>
        <v>600</v>
      </c>
    </row>
    <row r="8" spans="1:15" x14ac:dyDescent="0.35">
      <c r="B8" s="2" t="s">
        <v>5</v>
      </c>
      <c r="C8" s="1">
        <f>C7*0.35</f>
        <v>10.5</v>
      </c>
      <c r="F8" s="6" t="str">
        <f t="shared" si="0"/>
        <v>Työnantajan sivukulut</v>
      </c>
      <c r="G8" s="6"/>
      <c r="H8" s="6">
        <f>C8*I3</f>
        <v>210</v>
      </c>
    </row>
    <row r="9" spans="1:15" x14ac:dyDescent="0.35">
      <c r="B9" s="2" t="s">
        <v>9</v>
      </c>
      <c r="C9" s="2">
        <v>10</v>
      </c>
      <c r="F9" s="6" t="str">
        <f t="shared" si="0"/>
        <v>Taulut</v>
      </c>
      <c r="G9" s="6"/>
      <c r="H9" s="6">
        <f>C9*I3</f>
        <v>200</v>
      </c>
    </row>
    <row r="10" spans="1:15" x14ac:dyDescent="0.35">
      <c r="B10" s="2" t="s">
        <v>10</v>
      </c>
      <c r="C10" s="2">
        <v>15</v>
      </c>
      <c r="F10" s="6" t="str">
        <f t="shared" si="0"/>
        <v>Paukut</v>
      </c>
      <c r="G10" s="6"/>
      <c r="H10" s="6">
        <f>C10*I3</f>
        <v>300</v>
      </c>
    </row>
    <row r="11" spans="1:15" x14ac:dyDescent="0.35">
      <c r="B11" s="2" t="s">
        <v>11</v>
      </c>
      <c r="C11" s="2">
        <v>0</v>
      </c>
      <c r="F11" s="6" t="str">
        <f t="shared" si="0"/>
        <v>Tarjoilut</v>
      </c>
      <c r="G11" s="6"/>
      <c r="H11" s="6">
        <f>C11*I3</f>
        <v>0</v>
      </c>
    </row>
    <row r="12" spans="1:15" x14ac:dyDescent="0.35">
      <c r="B12" s="2" t="s">
        <v>16</v>
      </c>
      <c r="C12" s="2">
        <v>5</v>
      </c>
      <c r="F12" s="6" t="str">
        <f t="shared" si="0"/>
        <v>Markkinointi</v>
      </c>
      <c r="G12" s="6"/>
      <c r="H12" s="6">
        <f>C12*I3</f>
        <v>100</v>
      </c>
    </row>
    <row r="13" spans="1:15" x14ac:dyDescent="0.35">
      <c r="A13" s="1" t="s">
        <v>13</v>
      </c>
      <c r="C13" s="1">
        <f>SUM(C5:C12)</f>
        <v>93.5</v>
      </c>
      <c r="D13" s="1" t="s">
        <v>21</v>
      </c>
      <c r="F13" s="6"/>
      <c r="G13" s="6"/>
      <c r="H13" s="6">
        <f>SUM(H5:H12)</f>
        <v>1870</v>
      </c>
    </row>
    <row r="15" spans="1:15" x14ac:dyDescent="0.35">
      <c r="A15" s="1" t="s">
        <v>14</v>
      </c>
      <c r="C15" s="3">
        <v>25</v>
      </c>
      <c r="D15" s="1" t="s">
        <v>20</v>
      </c>
    </row>
    <row r="16" spans="1:15" x14ac:dyDescent="0.35">
      <c r="A16" s="1" t="s">
        <v>12</v>
      </c>
    </row>
    <row r="17" spans="2:15" x14ac:dyDescent="0.35">
      <c r="B17" s="1" t="s">
        <v>15</v>
      </c>
      <c r="C17" s="4">
        <f>H17/I3/N3</f>
        <v>8.990384615384615</v>
      </c>
      <c r="D17" s="1" t="s">
        <v>21</v>
      </c>
      <c r="F17" s="1" t="s">
        <v>24</v>
      </c>
      <c r="H17" s="1">
        <f>H13*(C15/100)+H13</f>
        <v>2337.5</v>
      </c>
      <c r="I17" s="1" t="s">
        <v>21</v>
      </c>
      <c r="K17" s="1" t="s">
        <v>23</v>
      </c>
      <c r="N17" s="4">
        <f>H17/N3</f>
        <v>179.80769230769232</v>
      </c>
      <c r="O17" s="1" t="s">
        <v>21</v>
      </c>
    </row>
    <row r="18" spans="2:15" x14ac:dyDescent="0.35">
      <c r="M18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Keskitalo</dc:creator>
  <cp:lastModifiedBy>Marko Keskitalo</cp:lastModifiedBy>
  <dcterms:created xsi:type="dcterms:W3CDTF">2022-10-20T06:52:19Z</dcterms:created>
  <dcterms:modified xsi:type="dcterms:W3CDTF">2024-04-14T08:34:32Z</dcterms:modified>
</cp:coreProperties>
</file>